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4000" windowHeight="9675"/>
  </bookViews>
  <sheets>
    <sheet name="Sheet1" sheetId="1" r:id="rId1"/>
  </sheets>
  <definedNames>
    <definedName name="_xlnm._FilterDatabase" localSheetId="0" hidden="1">Sheet1!$A$8:$Z$333</definedName>
    <definedName name="_xlnm.Print_Titles" localSheetId="0">Sheet1!$4:$7</definedName>
    <definedName name="_xlnm.Print_Area" localSheetId="0">Sheet1!$A$1:$Z$333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<sst xmlns="http://schemas.openxmlformats.org/spreadsheetml/2006/main" count="3476" uniqueCount="1350">
  <si>
    <t>附件1</t>
  </si>
  <si>
    <t>三江侗族自治县2025年计划实施财政衔接乡村振兴补助资金项目资金分配明细表</t>
  </si>
  <si>
    <t xml:space="preserve">  填报单位 :县衔接资金项目管理工作专班                                                                                                                                              </t>
  </si>
  <si>
    <t>序号</t>
  </si>
  <si>
    <t>项目地点</t>
  </si>
  <si>
    <t>项目名称</t>
  </si>
  <si>
    <r>
      <rPr>
        <b/>
        <sz val="14"/>
        <rFont val="宋体"/>
        <charset val="134"/>
        <scheme val="minor"/>
      </rPr>
      <t xml:space="preserve">资金投向 
（项目类型）
</t>
    </r>
    <r>
      <rPr>
        <b/>
        <sz val="10"/>
        <rFont val="宋体"/>
        <charset val="134"/>
        <scheme val="minor"/>
      </rPr>
      <t>1.乡村建设行动
2.产业发展
3.项目管理费
4.易地搬迁后扶
5.巩固三保障成果
6.就业项目</t>
    </r>
  </si>
  <si>
    <r>
      <rPr>
        <b/>
        <sz val="14"/>
        <rFont val="宋体"/>
        <charset val="134"/>
        <scheme val="minor"/>
      </rPr>
      <t xml:space="preserve">建设性质
</t>
    </r>
    <r>
      <rPr>
        <b/>
        <sz val="10"/>
        <rFont val="宋体"/>
        <charset val="134"/>
        <scheme val="minor"/>
      </rPr>
      <t>（新建、续建、往年项目资金缺口）</t>
    </r>
  </si>
  <si>
    <t>主要建设内容
（详细说明）</t>
  </si>
  <si>
    <t>时间进度计划
（2025年x月--2025年x月）</t>
  </si>
  <si>
    <t>项目总投资金额
（万元）</t>
  </si>
  <si>
    <t>安排资金文号及规模</t>
  </si>
  <si>
    <t>受益对象</t>
  </si>
  <si>
    <t>主管部门</t>
  </si>
  <si>
    <t>实施单位</t>
  </si>
  <si>
    <t>年度绩效目标</t>
  </si>
  <si>
    <t>联农带农机制</t>
  </si>
  <si>
    <t>备注</t>
  </si>
  <si>
    <t>合计</t>
  </si>
  <si>
    <t>提前批</t>
  </si>
  <si>
    <t>县本级
三财政
〔2025〕1号
2246万</t>
  </si>
  <si>
    <t>中央</t>
  </si>
  <si>
    <t>自治区</t>
  </si>
  <si>
    <t>乡(镇)
名称</t>
  </si>
  <si>
    <t>行政
村名</t>
  </si>
  <si>
    <t xml:space="preserve">桂整合
〔2024〕29号
24771万
</t>
  </si>
  <si>
    <t xml:space="preserve">桂整合
〔2024〕29号
10068万
</t>
  </si>
  <si>
    <t>受益村（个数）</t>
  </si>
  <si>
    <t>受益总人数</t>
  </si>
  <si>
    <t>其中：脱贫人口（含监测人员）</t>
  </si>
  <si>
    <t>其中：易地搬迁对象
（易安点项目填写）</t>
  </si>
  <si>
    <t>县发改局</t>
  </si>
  <si>
    <t>小计</t>
  </si>
  <si>
    <t>丹洲镇</t>
  </si>
  <si>
    <t>板江社区</t>
  </si>
  <si>
    <t>丹洲镇板江社区雷洞屯至麻江屯道路提升工程</t>
  </si>
  <si>
    <t>乡村建设行动</t>
  </si>
  <si>
    <t>新建</t>
  </si>
  <si>
    <t>1、新建桥梁两座：分别为桥梁全长23米，宽5.5米及15米引道；桥梁全长20米，宽5.5米及15米引道。2.新建拦水坝一座，长7米及水渠长25米。3.新建挡土墙三幅，总长130米。</t>
  </si>
  <si>
    <t>2025年1月--2025年12月</t>
  </si>
  <si>
    <t>发改局</t>
  </si>
  <si>
    <t>完成桥梁2座，拦水坝1座</t>
  </si>
  <si>
    <t>改善雷洞屯至麻江屯路段农民群众出行便利，有效提升农产品种植和运输。</t>
  </si>
  <si>
    <t>以工代赈-提前批</t>
  </si>
  <si>
    <t>梅林乡</t>
  </si>
  <si>
    <t>梅林村</t>
  </si>
  <si>
    <t>梅林乡梅林村平力屯至梅林村梅林屯道路提升工程</t>
  </si>
  <si>
    <t>1、新建6幅挡土墙，总长407米。2、新建60*60排水沟长37米、40*40排水沟长236米、40*40盖板沟长30米。3、新建台阶长48米。4、新建圆管涵长32米。
1、新建挡土墙2幅，总长136米。2、新建40*40排水沟136米。3、路肩硬化110平方米</t>
  </si>
  <si>
    <t>解决梅林村道路通车问题，改善村基础设施。</t>
  </si>
  <si>
    <t>改善梅林村平力、岑朗屯的生产生活条件，方便群众出行。</t>
  </si>
  <si>
    <t>同乐乡</t>
  </si>
  <si>
    <t>归亚村</t>
  </si>
  <si>
    <t>同乐苗族乡归亚村归亚屯习先道路防护工程</t>
  </si>
  <si>
    <t>新建1幅长25米，高4米挡土墙</t>
  </si>
  <si>
    <t>2025年2月--2025年12月</t>
  </si>
  <si>
    <t>解决村屯产业通车问题，改善归亚村基础设施，方便264户1178人出行、满足产业需求</t>
  </si>
  <si>
    <t>改善归亚村生产条件，促进产业发展，方便群众出行。</t>
  </si>
  <si>
    <t>古宜镇</t>
  </si>
  <si>
    <t>寨准村</t>
  </si>
  <si>
    <t>古宜镇寨准村六合屯通屯道路工程项目</t>
  </si>
  <si>
    <t>新建桥梁一座，全长62.0m，总宽5.50m，新建道路路面250.3米，路面宽4.5米新建挡土墙5幅共1240m³，新建50涵管44米，新建波形防护栏172米。</t>
  </si>
  <si>
    <t>2025年2月—2025年10月</t>
  </si>
  <si>
    <t>按时按质按量完成</t>
  </si>
  <si>
    <t>降低当地村民农业产品运输成本，行人出行安全问题</t>
  </si>
  <si>
    <t>新民村</t>
  </si>
  <si>
    <t>梅林乡新民村下寨屯农田水利基础设施建设项目</t>
  </si>
  <si>
    <t>1、30*30水沟维修长505米；2、加拦水坝长9米；3、新建30*30水沟长3米；4、60*60水沟维修长5530米</t>
  </si>
  <si>
    <t>有效解决新民下寨屯水利基础实施，方便群众生产生活，解决125户560人农田用水的问题。</t>
  </si>
  <si>
    <t>改善新民村生产生活条件，促进产业发展</t>
  </si>
  <si>
    <t>县文联</t>
  </si>
  <si>
    <t>三江县</t>
  </si>
  <si>
    <t>全县</t>
  </si>
  <si>
    <t>三江侗族自治县农民画产业化发展“强基固本”项目</t>
  </si>
  <si>
    <t>产业发展</t>
  </si>
  <si>
    <t>续建</t>
  </si>
  <si>
    <r>
      <rPr>
        <sz val="14"/>
        <rFont val="宋体"/>
        <charset val="134"/>
      </rPr>
      <t>1.培育壮大三江农民画队伍</t>
    </r>
    <r>
      <rPr>
        <b/>
        <sz val="14"/>
        <rFont val="宋体"/>
        <charset val="134"/>
        <scheme val="minor"/>
      </rPr>
      <t>。</t>
    </r>
    <r>
      <rPr>
        <sz val="14"/>
        <rFont val="宋体"/>
        <charset val="134"/>
        <scheme val="minor"/>
      </rPr>
      <t>加大培训力度，持续开展一批农民作者和农民画师提升班培训，促进三江农民画人才梯队式发展，为产业化的发展奠定基础。2.巩固提升三江农民画基地。以基地建设为抓手，完成县民族中学、县民族高中、龙城笔阵基地等场地提升，以基地为窗口，宣传展示三江农民画独特魅力。3.参加全国农民画精品系列巡展。积极创作更多精品，组织参加广西农民画精品进京展及全国各地系列巡展，举办首届怀远杯(三江杯)农民画大赛暨全国农民画精品展，举办农民画文创大赛暨产业化发展论坛，承接2025广西农民画培训成果汇报展暨农民画回乡展（三江县城），提升农民画知名度和美誉度。4.打造三江农民画文化品牌。坚持农民画的传承保护与创新，举办农民画两本书(理论、画册)全区发布会并争取入选东盟图书，举办独峒镇农民画文化艺术节，形成三江文化品牌效应。5.夯实三江农民画全产业基础。坚持以市场为导向，以工业化的理念打造农民画产业链，制定三江农民画传承与发展长期规划，打造一个三江县农民画展览中心，创建三江县农民画产业示范村(程阳村岩寨屯)，健全联农带农益家机制，为产业化的发展奠定基础。</t>
    </r>
  </si>
  <si>
    <t>2025年1月-2025年12月</t>
  </si>
  <si>
    <t>文联</t>
  </si>
  <si>
    <t>三江县文联</t>
  </si>
  <si>
    <t>三江农民画2012年被列入自治区级非物质文化遗产项目名录，近年来共有近300幅作品在全国、全区文艺展览、赛事中获奖。目前长期从事农民画创作的作者约600人，年产值约为500万元，为脱贫攻坚和乡村振兴助力赋能。通过实施“强基固本”项目，不断提升农民画产业化基础，形成产业链。并以画师培训、巡展宣传、文创推送、提供就业、文旅结合、研学引客、作品展销等方式,受益农户0.14万户0.14万人左右,其中脱贫户、监测户0.05万户0.05万人左右，人均年增收600元左右。</t>
  </si>
  <si>
    <t>通过作品销售/务工就业/培训指导/文创产品/产业基础配套设施建设/文旅消费/其他等方式，促进农户年增收超过600元左右。</t>
  </si>
  <si>
    <t>县牛浪坡林场</t>
  </si>
  <si>
    <t>国营三江侗族自治县牛浪坡林场</t>
  </si>
  <si>
    <t>河口分场</t>
  </si>
  <si>
    <t>牛浪坡林场河口分场林下百部种植项目</t>
  </si>
  <si>
    <t>国营三江侗族自治县牛浪坡林场河口分场十公里公益林、天然林建立林下种植百部示范林，种植面积100亩。种植采收周期3年。可以有效地利用森林资源，减少对原始森林的砍伐和破坏。有助于林业的可持续发展。通过充分利用森林资源，实现土地的多元利用和循环利用，减少对土地、水资源和化肥的过度消耗，降低环境污染的风险。来增加平方土地上经济产出，提高林场经济收入，</t>
  </si>
  <si>
    <t>2025年2月-2025年12月</t>
  </si>
  <si>
    <t>牛浪坡林场</t>
  </si>
  <si>
    <t xml:space="preserve"> 国营三江侗族自治县牛浪坡林场在河口分场公益林、天然林建立林下种植百部示范林。项目建成后，利润：10000元-15000元/亩/三年。通过林下种植百部起到示范带动作用，可以带动农民合作与协作，促进了地域合作和交流，增强了地域凝聚力，增加农村地区的经济活动和发展机会。为林场提供新的收入来源，增加县财政收入。</t>
  </si>
  <si>
    <t>百部林下种植需要劳动力参与，提供了农村地区的就业机会，有助于减轻农村劳动力闲置问题，促进农民增收。</t>
  </si>
  <si>
    <t>欠发达国有林场巩固提升任务</t>
  </si>
  <si>
    <t>县易服中心</t>
  </si>
  <si>
    <t>富安家园安置点</t>
  </si>
  <si>
    <t>古宜镇富安家园安置点基础配套附属设施建设项目（易安后扶）</t>
  </si>
  <si>
    <t>易地搬迁后扶</t>
  </si>
  <si>
    <t>1、安装带杆太阳能路灯30盏 2、下水道井盖8个 3 、篮球架一副4、小区消防通道划线。</t>
  </si>
  <si>
    <t>2025年3月-2025年12月</t>
  </si>
  <si>
    <t>易服中心</t>
  </si>
  <si>
    <t>通过建设项目，完善安置点基础设施，解决富安家园易安点小区巷道晚间黑暗问题，消除安全隐患，保障群众生活安全、提高易安点治安安全系数，方便出行、改善居民生活条件和强身健体，受益群众131户717人。</t>
  </si>
  <si>
    <t>通过建设项目，有效改善安置点基础设施，解决131户717人晚间巷道黑暗问题，消除安全隐患，保障群众生活安全、提高易安点治安安全系数，方便出行、改善居民生活条件。</t>
  </si>
  <si>
    <t>厘金滩安置点</t>
  </si>
  <si>
    <t>古宜镇厘金滩安置点基础配套附属设施建设项目（易安后扶）</t>
  </si>
  <si>
    <t>13栋、14栋化粪池出口管道维修</t>
  </si>
  <si>
    <t xml:space="preserve">通过建设项目，解决易安点排污管道堵塞、完成化粪池排水管排污功能等问题，改善搬迁群众生活环境，提升安置点基础设施条件，提高群众获得感和满意度，受益群众56户300人。 </t>
  </si>
  <si>
    <t>通过完善安置点基础附属设施，解决56户300人易安点排污管道堵塞、安全出行等问题，改善搬迁群众生活环境，提升安置点基础设施条件和提高群众满意度。</t>
  </si>
  <si>
    <t>南站社区</t>
  </si>
  <si>
    <t>古宜镇南站社区基础配套附属设施建设项目（易安后扶）</t>
  </si>
  <si>
    <t>1、安装5个小区、文体公园太阳能路灯约400盞；2、侗笛小区、鼓楼小区各2个门禁，共4个门禁；3、鼓楼小区新建排水沟120米；侗笛小区新建排水沟2处，共120米。</t>
  </si>
  <si>
    <t>通过建设项目，继续完善安置点基础配套设施，一是解决安置点各小区晚间巷道黑暗问题，方便搬迁群众日常出行，消除安全隐患；二是有效易安小区治安管理乱问题，保障搬迁群众居住安全，使搬迁群众的安全感得到提升；三是解决小区排污管道堵塞、雨季排水不顺畅，积水等问题，提升居民居住环境，提高群众满意度。受益群众4606户19581人。</t>
  </si>
  <si>
    <t>通过建设项目，完善安置点基础设施，解决4606户19581人晚间出行安全、车辆管理、治安管理、排水管堵塞等问题，提高安置点治安安全系数，方便出行、改善居民生活环境，让搬迁群众住的放心、住得舒心。</t>
  </si>
  <si>
    <t>古宜镇南站社区排水沟建设项目（易安后扶）</t>
  </si>
  <si>
    <t>1.新建排水沟一条（长度约423米、深度约1.25米、宽度约2.1米），沉沙井7个，集水井2个等。</t>
  </si>
  <si>
    <t>通过建设项目，继续完善安置点基础配套设施，解决社区排污管道堵塞、雨季排水不顺畅，积水等问题，提升居民居住环境，提高群众满意度。受益群众4606户19581人。</t>
  </si>
  <si>
    <t>通过建设项目，完善安置点基础设施，解决4606户19581人出行安全、排水管堵塞等问题，改善安置点居民生活居住环境，方便群众到社区办理事务，提高获得感和满意度。</t>
  </si>
  <si>
    <t>林溪镇</t>
  </si>
  <si>
    <t>风雨九寨安置点</t>
  </si>
  <si>
    <t>林溪镇风雨九寨安置点安防建设项目（易安后扶）</t>
  </si>
  <si>
    <t>建设小区安防设施一套。单元楼门禁12扇等。</t>
  </si>
  <si>
    <t>通过建设项目，完善安置点基础配套设施，建设单元楼门禁，禁止外来人员随便出入，消除安全隐患，受益群众132户554人。</t>
  </si>
  <si>
    <t>通过建设项目，解决小区单元楼无门禁，外来人员随便出入的安全隐患，为132户554名群众的人身财产安全保驾护航。</t>
  </si>
  <si>
    <t>良口乡</t>
  </si>
  <si>
    <t>良口开发区安置点</t>
  </si>
  <si>
    <t>良口乡良口开发区安置点基础配套附属设施建设项目（易安后扶）</t>
  </si>
  <si>
    <t>建设排水沟约21米、11栋前道路硬化、无障碍通道（楼梯扶手）、矛盾协调沟通室、党员活动室、小区治安室1个等。</t>
  </si>
  <si>
    <t>通过建设项目，继续完善安置点基础配套设施，一为特殊群体提供便利服务，建设楼梯扶手方便他们日常出行；二解决安置点内雨季排水不顺畅、积水等问题；三是解决小区治安管理及方便群众办理事务问题，提升居民居住环境，提高群众满意度。受益204户793人。</t>
  </si>
  <si>
    <t>通过建设项目，方便204户793人搬迁群众办事服务，增加党群联系，解决安置点搬迁群众日常出行、雨季积水、排水堵塞、治安管理等问题，提高安置点治安安全系数，方便出行、改善居民生活环境，让搬迁群众住的放心、住得舒心。</t>
  </si>
  <si>
    <t>富禄乡</t>
  </si>
  <si>
    <t>侗乡苗寨安置点</t>
  </si>
  <si>
    <t>富禄苗族乡侗乡苗寨安置点基础配套附属设施建设项目（易安后扶）</t>
  </si>
  <si>
    <t>1、新建蓄水池1个。长4米，宽3米，深1.3米，存水量约10吨；2、人车过渡码头硬化约100平方米。</t>
  </si>
  <si>
    <t xml:space="preserve">通过建设项目，进一步完善居民用水基础服务设施，通过建设蓄水池，可以有效解决居民用水不足问题，对进入蓄水池的水进行沉淀、过滤，提高供水的质量，为安置点提供紧急备用水源，解决群众生活用水难题，确保搬迁户正常用水，让搬迁群众住得安心，提升群众满意度，受益群众197户972人。 </t>
  </si>
  <si>
    <t>通过建设项目，完善安置小区基础附属设施，解决197户972人搬迁群众生活用水难题。为安置点提供紧急备用水源，确保搬迁户正常用水，有效解决搬迁群众的安全饮水。方便群众出行，让搬迁群众搬得出住得稳，有获得感、幸福感。</t>
  </si>
  <si>
    <t>高武村平文屯安置点</t>
  </si>
  <si>
    <t>同乐乡高武村平文屯安置点基础配套附属设施建设项目（易安后扶）</t>
  </si>
  <si>
    <t>1、综合楼旁三面光排雨水水沟（含盖板）约160米；2、综合楼周边巷道硬化约600平方米；3、护坡约300平方米</t>
  </si>
  <si>
    <t>通过建设项目，完善安置点基础配套设施，解决排水沟堵塞、雨季排水不顺畅，积水等问题，提升居民居住环境，提高群众满意度。受益群众23户105人。</t>
  </si>
  <si>
    <t>通过建设项目，完善易安点基础设施建设，解决23户105人居住环境，提高获得感和满意度。</t>
  </si>
  <si>
    <t>归夯村安置点</t>
  </si>
  <si>
    <t>同乐乡归夯村安置点基础配套附属设施建设项目（易安后扶）</t>
  </si>
  <si>
    <t>1、巷道维修：①长度35米，宽度4.5米，厚度0.2米；②维修路面悬空灌浆长度20米，深度0.8米；2、公路水毁排水沟200米 2、护坡护理及地面硬化约200平方米</t>
  </si>
  <si>
    <t>通过建设项目，完善安置点搬迁群众活动场地，方便安置点居民出行便利，解决雨季路面积水等问题，不断提升安置点居住环境，提升群众幸福感及满意度，受益群众54户260人。</t>
  </si>
  <si>
    <t>通过建设项目，解决安置点54户260人搬迁群众活动场地、雨季路面积水等问题，改善安置点基础设施。</t>
  </si>
  <si>
    <t>三江侗族自治县</t>
  </si>
  <si>
    <t>三江县易地搬迁安置点</t>
  </si>
  <si>
    <t>三江侗族自治县易地扶贫搬迁2025年融资利息及地方政府债券利息（易安后扶）</t>
  </si>
  <si>
    <t>2016-2018年易地扶贫搬迁项目已融资 133536.42万元，截止2024年9月30日已归70454.83万元，剩余金额63081.59万元;根据历年政府债券资金提示付息通知书及银行测算，我县2025年需偿还融资利息约280万元。</t>
  </si>
  <si>
    <t>三江县电力有限责任公司</t>
  </si>
  <si>
    <t>通过建设项目，按时偿还“十三五”规划时期产生的易地扶贫搬迁融资及地方政府债券利息，保持企业良好征信，受益群众6119户27124人。</t>
  </si>
  <si>
    <t>通过偿还“十三五”规划时期产生的易地扶贫搬迁融资及地方政府债券利息，保持企业良好征信。</t>
  </si>
  <si>
    <t>县融媒体中心</t>
  </si>
  <si>
    <t>2025年三江侗族自治县特色产业与文旅产业品牌宣传推广项目</t>
  </si>
  <si>
    <t>与中央电视台开展三江茶品牌宣传推广；运维“三江早春茶”品牌抖音号平台；运维三江早春茶微信公众号1个；运维三江早春茶视频号1个；三江特色产业品牌形象宣传推广；“两茶”等特色产业宣传片制作4个；三江侗族自治县乡村振兴网络名人培育基地（直播带货和实训基地）四个直播间直播带货一体机矩阵建设和平台矩阵系统配备维护升级项目；三江早春茶系列视频推广；与新媒体协会策划三江早春茶系列宣传活动策划。</t>
  </si>
  <si>
    <t>融媒体中心</t>
  </si>
  <si>
    <t>1、在中央电视台农业农村频道CCTV-17播出特别节目专题片2集，节目主题为关注三江茶叶产业，茶旅结合，时长10分钟；播出新闻动态报道8条；在中央广播电视总台农业农村节目中心新媒体平台，发布特色主题宣传片8条。2、通过专业团队运维专属三江茶品牌推广的抖音号、微信公众号、视频号三个新媒体平台，合计完成60个1分钟以内的短视频发布、70条推文发布、完成32场直播带货，通过短视频、直播推广、直播带货、图文推广等形式，以及与上级媒体平台合作，抢占宣传舆论阵地，营造产茶大县氛围，助力三江茶品牌打造和推广。3、采集、制作特色产业品牌形象推广1分钟以内短视频20个，全年官方全媒体矩阵展示；自媒体制作特色产业品牌形象推广1分钟以内短视频40个，在自媒体平台发布。4、完成三江油茶、三江茶叶等内容宣传片制作2个，时长每个5-7分钟，并在三江电视台播出，在风情三江视频号和抖音号等平台发布；自媒体完成特色产业5条品牌宣传小短片，时长1—2分钟，在自媒体平台发布。5、自媒体策划“茶韵三江，视界绽放” 优质短视频征集活动：预计参与用户：10人+，精选主推视频5个+。“春茶潮拍，抖出精彩”抖音短视频创作大赛：预计参与用户：30人+，预计总流量：200万+。“品三江早春茶，赢幸运早茶礼” 逢 6 有礼公众号推文活动：浏览量6000+。“墨香茶语，文润三江” 三江早春茶优质软文创作活动：向县内外10个+知名媒体平台发布推文。“镜藏茶影，定格美好” 三江早春茶摄影大赛活动：投稿30人+，征集作品100+（以上工作分两个阶段进行）</t>
  </si>
  <si>
    <t>"通过国家级权威媒体助力三江茶品牌打造和推广，提升三江茶知名度和认可度，进而拓展市场开发，促进茶农茶青销售、茶叶销售。通过本地媒体矩阵推广和宣传，助力三江茶品牌打造和推广，提升三江茶知名度和认可度，进而拓展市场开发，促进茶农茶青销售、茶叶销售。通过网络宣传平台运维，抢占宣传舆论阵地，营造产茶大县氛围，助力三江茶品牌打造和推广。进而拓展三江茶市场影响力和占有率，促进茶农茶青销售、茶叶销售。与合作入驻基地的经济组织签协议，利用乡村振兴网络直播带货平台，直接带动相关产业的企业、专业合作社、村集体经济组织在线上销售产品，实现经济收入。"</t>
  </si>
  <si>
    <t>县交通局</t>
  </si>
  <si>
    <t>丹洲镇板江社区雷洞屯至麻江屯防护栏（三项工程）</t>
  </si>
  <si>
    <t>雷洞屯至麻江屯道路新建2公里波形防护栏</t>
  </si>
  <si>
    <t>交通运输局</t>
  </si>
  <si>
    <t>公路发展中心</t>
  </si>
  <si>
    <t>新建2公里波形防护栏，完善村屯基础设施建设，提升村基础设施环境和生活条件，解决沿线543户，2397人出行难问题，其中脱贫户88户，309人。
数量指标：新建道路防护工程   =2公里；
质量指标：项目（工程）验收合格率  =100%；
时效指标：项目（工程）完成及时率  =100%；
成本指标：项目建设总成本 ≤42万元；
社会效益指标：解决沿线群众行路难问题受益人数  ≥2397人;
可持续影响指标:工程设计使用年限 ≥10年;
服务对象满意度指标:受益贫困人口满意度  ≥90%;</t>
  </si>
  <si>
    <t>新建2公里波形防护栏，完善村屯基础设施建设，提升村基础设施环境和生活条件，解决沿线543户，2397人出行难问题，其中脱贫户88户，309人。</t>
  </si>
  <si>
    <t>独峒镇</t>
  </si>
  <si>
    <t>知了村</t>
  </si>
  <si>
    <t>独峒镇知了村屯级道路安防建设项目工程（三项工程）</t>
  </si>
  <si>
    <t>归滚、知了、良拜屯共新建道路安全防护栏约2公里</t>
  </si>
  <si>
    <t>新建2公里波形防护栏，提升村基础设施环境和生活条件，解决知了村道路存在安全隐患问题，完善村屯基础设施建设，保障632户2499人出行安全
数量指标：新建道路防护工程   =2公里；
质量指标：项目（工程）验收合格率  =100%；
时效指标：项目（工程）完成及时率  =100%；
成本指标：项目建设总成本 ≤42万元；
社会效益指标：解决沿线群众行路难问题受益人数  ≥2499人;
可持续影响指标:工程设计使用年限 ≥10年;
服务对象满意度指标:受益贫困人口满意度  ≥90%;</t>
  </si>
  <si>
    <t>新建2公里波形防护栏，完善村屯基础设施建设，提升村基础设施环境和生活条件，解决知了村道路存在安全隐患问题，完善村屯基础设施建设，保障632户2499人出行安全</t>
  </si>
  <si>
    <t>高基乡</t>
  </si>
  <si>
    <t>桐叶村</t>
  </si>
  <si>
    <t>高基乡桐叶村必赖屯道路防护栏（三项工程）</t>
  </si>
  <si>
    <t>新建道路防护栏总长350米</t>
  </si>
  <si>
    <t>新建350米波形防护栏，完善村屯基础设施建设，提升村基础设施环境和生活条件，解决沿线261户，1057人出行难问题，其中脱贫户70户，299人。
数量指标：新建道路防护工程   =350米；
质量指标：项目（工程）验收合格率  =100%；
时效指标：项目（工程）完成及时率  =100%；
成本指标：项目建设总成本 ≤5万元
社会效益指标：解决沿线群众行路难问题受益人数  ≥1057人;
可持续影响指标:工程设计使用年限 ≥10年;
服务对象满意度指标:受益贫困人口满意度  ≥90%;</t>
  </si>
  <si>
    <t>新建350米波形防护栏，完善村屯基础设施建设，提升村基础设施环境和生活条件，解决沿线261户，1057人出行难问题，其中脱贫户70户，299人。</t>
  </si>
  <si>
    <t>产口村</t>
  </si>
  <si>
    <t>良口乡产口村屯级道路提升建设工程（三项工程）</t>
  </si>
  <si>
    <t>高贵、寨枝、寨沙、长冲屯全程6.8公里，扩宽硬化1米以及挡土墙多处。</t>
  </si>
  <si>
    <t>新建6.8公里通屯道路3.5米宽混凝土路面加宽提升1米。完善村屯基础设施建设，提升村基础设施环境和生活条件，解决沿线517户，2090人出行难问题，其中脱贫户136户，582人。
数量指标：新建改建公路里程 =6.8公里；
质量指标：项目（工程）验收合格率  =100%；
时效指标：项目（工程）完成及时率  =100%；
成本指标：项目建设总成本 ≤140万元；
社会效益指标：解决沿线群众行路难问题受益人数 ≥2090人;
可持续影响指标:工程设计使用年限 ≥10年;
服务对象满意度指标:受益贫困人口满意度  ≥90%;</t>
  </si>
  <si>
    <t>新建6.8公里通屯道路3.5米宽混凝土路面加宽提升1米。完善村屯基础设施建设，提升村基础设施环境和生活条件，解决沿线517户，2090人出行难问题，其中脱贫户136户，582人。</t>
  </si>
  <si>
    <t>七团村</t>
  </si>
  <si>
    <t>同乐乡七团村七团屯入村生命防护栏及道路修复项目（三项工程）</t>
  </si>
  <si>
    <t>建设600米生命防护栏及路面修复总长度50米长、4.5米宽，厚0.2米，路面加宽120米，宽1米，厚0.2米</t>
  </si>
  <si>
    <t>新建600米波形防护栏。完善村屯基础设施建设，提升村基础设施环境和生活条件，解决沿线605户，2431人出行难问题，其中脱贫户276户，1195人。
数量指标：新建道路防护工程   =600米；
质量指标：项目（工程）验收合格率  =100%；
时效指标：项目（工程）完成及时率  =100%；
成本指标：项目建设总成本 ≤20万元；
社会效益指标：解决沿线群众行路难问题受益人数 ≥2431人;
可持续影响指标:工程设计使用年限 ≥10年;
服务对象满意度指标:受益贫困人口满意度  ≥90%;</t>
  </si>
  <si>
    <t>新建600米波形防护栏。完善村屯基础设施建设，提升村基础设施环境和生活条件，解决沿线605户，2431人出行难问题，其中脱贫户276户，1195人。</t>
  </si>
  <si>
    <t>同乐乡七团屯至高洋村通屯路生命防护栏项目（三项工程）</t>
  </si>
  <si>
    <t>新建4公里通屯道路波形护栏及标志标牌。</t>
  </si>
  <si>
    <t>新建4公里波形防护栏，完善村屯基础设施建设，提升村基础设施环境和生活条件，解决沿线605户，2431人出行难问题，其中脱贫户276户，1195人。
数量指标：新建道路防护工程   =4公里；
质量指标：项目（工程）验收合格率  =100%；
时效指标：项目（工程）完成及时率  =100%；
成本指标：项目建设总成本 ≤84万元；
社会效益指标：解决沿线群众行路难问题受益人数  ≥2431人;
可持续影响指标:工程设计使用年限 ≥10年;
服务对象满意度指标:受益贫困人口满意度  ≥90%;</t>
  </si>
  <si>
    <t xml:space="preserve">新建4公里波形防护栏，完善村屯基础设施建设，提升村基础设施环境和生活条件，解决沿线605户，2431人出行难问题，其中脱贫户276户，1195人。
</t>
  </si>
  <si>
    <t>桂书村</t>
  </si>
  <si>
    <t>同乐乡桂书村高扒屯至高武屯路面加宽工程（三项工程）</t>
  </si>
  <si>
    <t>新建4.2公里通屯道路3.5米宽混凝土路面加宽提升1米。</t>
  </si>
  <si>
    <t>新建4.2公里通屯道路3.5米宽混凝土路面加宽提升1米。完善村屯基础设施建设，提升村基础设施环境和生活条件，解决沿线412户，1686人出行难问题，其中脱贫户129户，526人。
数量指标：新建改建公路里程 =4.2公里；
质量指标：项目（工程）验收合格率  =100%；
时效指标：项目（工程）完成及时率  =100%；
成本指标：项目建设总成本 ≤76万元；
社会效益指标：解决沿线群众行路难问题受益人数 ≥1686人;
可持续影响指标:工程设计使用年限 ≥10年;
服务对象满意度指标:受益贫困人口满意度  ≥90%;</t>
  </si>
  <si>
    <t>新建4.2公里通屯道路3.5米宽混凝土路面加宽提升1米。完善村屯基础设施建设，提升村基础设施环境和生活条件，解决沿线412户，1686人出行难问题，其中脱贫户129户，526人。</t>
  </si>
  <si>
    <t>林溪社区</t>
  </si>
  <si>
    <t>林溪镇林溪社区道路桥梁工程项目</t>
  </si>
  <si>
    <t>新建道路桥梁长45米，宽6米，高7.7米。</t>
  </si>
  <si>
    <t>完成新建道路桥梁长45米，宽6米，高7.7米，及配套设施建设。</t>
  </si>
  <si>
    <t>解决道路通车问题，改善脱贫村和面上村基础设施，方便4139人出行水平。</t>
  </si>
  <si>
    <t>和平乡</t>
  </si>
  <si>
    <t>六溪村</t>
  </si>
  <si>
    <t>和平乡六溪村六溪村至泗泷屯路面加宽提升工程（三项工程）</t>
  </si>
  <si>
    <t>扩宽六溪村至泗泷屯通屯道路。1.4公里原3.5米路面硬化加宽至4.5路面</t>
  </si>
  <si>
    <t>新建1.4公里通屯道路3.5米宽混凝土路面加宽提升1米。，完善村屯基础设施建设，提升村基础设施环境和生活条件，解决沿线550户，1688人出行难问题，其中脱贫户74户，279人。
数量指标：新建改建公路里程 =1.4公里；
质量指标：项目（工程）验收合格率  =100%；
时效指标：项目（工程）完成及时率  =100%；
成本指标：项目建设总成本 ≤20万元；
社会效益指标：解决沿线群众行路难问题受益人数 ≥1688人;
可持续影响指标:工程设计使用年限 ≥10年;
服务对象满意度指标:受益贫困人口满意度  ≥90%;</t>
  </si>
  <si>
    <t>新建1.4公里通屯道路3.5米宽混凝土路面加宽提升1米。，完善村屯基础设施建设，提升村基础设施环境和生活条件，解决沿线550户，1688人出行难问题，其中脱贫户74户，279人。</t>
  </si>
  <si>
    <t>县农业农村局</t>
  </si>
  <si>
    <t>各村</t>
  </si>
  <si>
    <t>2025年三江侗族自治县螺蛳粉原材料基地建设以奖代补项目</t>
  </si>
  <si>
    <t>发展螺蛳粉原材料（豆角、木耳螺蛳）基地建设，对达到补助条件的种植/养殖户、村集体和新型经营主体进行奖补，积极推进螺蛳粉原材料产业发展。</t>
  </si>
  <si>
    <t>2025年3月--2025年12月</t>
  </si>
  <si>
    <t>农业农村局</t>
  </si>
  <si>
    <t>建设螺蛳粉原材料（豆角、木耳螺蛳）基地，对达到补助条件的种植/养殖户、村集体和新型经营主体进行奖补，带动农户就业和发展产业，同时增加村集体经济收入。实现就业人员或者发展产业农户增收1000元以上。</t>
  </si>
  <si>
    <t>实现就业人员或者发展产业农户增收1000元以上，增加村集体经济收入。</t>
  </si>
  <si>
    <t>2025年三江侗族自治县到户产业以奖代补项目</t>
  </si>
  <si>
    <t>对发展县级“5”产业、村级“3”产业和自主从全区86个产业中自选一个产业并达到补助条件的脱贫户、监测对象进行奖补。</t>
  </si>
  <si>
    <t>对发展县级“5”村级“3”特色产业和自主从全区86个产业中自选一个产业并达到补助条件的脱贫户、监测对象进行奖补。通过实施以奖代补政策，年带动农户12000户以上发展生产，实现户均增收1200元以上。</t>
  </si>
  <si>
    <t>其他，促进农户户均年增收超过0.12万元。</t>
  </si>
  <si>
    <t>2025年三江侗族自治县雨露计划项目</t>
  </si>
  <si>
    <t>巩固三保障成果</t>
  </si>
  <si>
    <t>1.雨露计划职业教育学历补助补助；
2.雨露计划短期技能培训；
3.雨露计划农民实用技术培训。</t>
  </si>
  <si>
    <r>
      <rPr>
        <sz val="14"/>
        <rFont val="宋体"/>
        <charset val="134"/>
      </rPr>
      <t>一是</t>
    </r>
    <r>
      <rPr>
        <sz val="14"/>
        <rFont val="宋体"/>
        <charset val="134"/>
        <scheme val="minor"/>
      </rPr>
      <t>核实核准雨露计划学生信息，做到精准补助、应补尽补，确保补助资金按时足额发放到户。</t>
    </r>
    <r>
      <rPr>
        <b/>
        <sz val="14"/>
        <rFont val="宋体"/>
        <charset val="134"/>
        <scheme val="minor"/>
      </rPr>
      <t>二是</t>
    </r>
    <r>
      <rPr>
        <sz val="14"/>
        <rFont val="宋体"/>
        <charset val="134"/>
        <scheme val="minor"/>
      </rPr>
      <t>根据贫困劳动力转移就业需求，有针对性地开展短期技能培训，实现技能型就业，提高就业质量；</t>
    </r>
    <r>
      <rPr>
        <b/>
        <sz val="14"/>
        <rFont val="宋体"/>
        <charset val="134"/>
        <scheme val="minor"/>
      </rPr>
      <t>三是</t>
    </r>
    <r>
      <rPr>
        <sz val="14"/>
        <rFont val="宋体"/>
        <charset val="134"/>
        <scheme val="minor"/>
      </rPr>
      <t>围绕产业发展需要，大力开展农村实用技术培训，重点培育一批“土专家”、种养能手和技术骨干。</t>
    </r>
  </si>
  <si>
    <t>通过“雨露计划”引导农村脱贫户（监测对象）家庭初中、高中毕业生和青壮年劳动力接受学历教育及技能培训，提升内生动力，促进转移就业，实现增收致富，阻断贫困代际传递。</t>
  </si>
  <si>
    <t>2025年三江侗族自治县脱贫人口小额信贷贴息资金</t>
  </si>
  <si>
    <t>完成脱贫人口小额信贷贴息，解决脱贫人口发展生产启动资金难问题，支持脱贫人口发展生产</t>
  </si>
  <si>
    <t>完成脱贫人口小额信贷贴息，解决脱贫人口发展生产启动资金难问题，支持脱贫人口发展生产，受益户数 6000户。</t>
  </si>
  <si>
    <t>按时完成脱贫人口小额信贷贴息5000户，促进脱贫人口增收</t>
  </si>
  <si>
    <t>2025年三江侗族自治县乡村振兴公益岗补助</t>
  </si>
  <si>
    <t>就业项目</t>
  </si>
  <si>
    <t>开发公益性岗位，解决4000左右人次就业，保障脱贫人口就业稳定、解决就业问题、巩固脱贫成效</t>
  </si>
  <si>
    <t>完成开发公益性岗位，解决4000左右人次就业，保障脱贫人口就业稳定、解决就业问题、巩固脱贫成效，促进脱贫人口增收。</t>
  </si>
  <si>
    <t>通过务工就业/技术培训指导/等方式，促进农户年增收超过1000万元。</t>
  </si>
  <si>
    <t>2025年三江侗族自治县脱贫人口跨省一次性交通补助</t>
  </si>
  <si>
    <t>对前往区外务工脱贫户（含监测户）劳动力享受不低于300元/人／年一次性交通补贴，完成年任务2万人给以一次性交通补助。</t>
  </si>
  <si>
    <t>到区外务工脱贫户（含监测户）一次性交通补贴补助2万人，保障脱贫人口就业稳定、解决就业问题、巩固脱贫成效，促进脱贫人口增收。</t>
  </si>
  <si>
    <t>2025年三江侗族自治县脱贫人口县域内稳定就业补助</t>
  </si>
  <si>
    <t>在县域内稳定就业补助（150至400元/人.月），补助最长不超过6个月。</t>
  </si>
  <si>
    <t>完成县域内劳务补贴补助0.3万人，保障脱贫人口就业稳定、解决就业问题、巩固脱贫成效，促进脱贫人口增收。</t>
  </si>
  <si>
    <t>2025年三江侗族自治县衔接资金项目管理费</t>
  </si>
  <si>
    <t>项目管理费</t>
  </si>
  <si>
    <t>2025年度资金项目设计预算、监理等项目管理费用。详见附件2.</t>
  </si>
  <si>
    <t>各单位</t>
  </si>
  <si>
    <t>完成三江县2025年度资金项目管理费用支付管理，保障项目管理合法合规按时按质完成。</t>
  </si>
  <si>
    <t>斗江镇</t>
  </si>
  <si>
    <t>滩底村</t>
  </si>
  <si>
    <t>斗江镇滩底村河村屯生猪养殖场项目</t>
  </si>
  <si>
    <t>建设生猪养殖场5000平方米，建设厂房及附属设备。</t>
  </si>
  <si>
    <t>按照投资资金4%的比例获取分红，每村每年预计通过分红收入2.8万元。</t>
  </si>
  <si>
    <t>集体经济项目</t>
  </si>
  <si>
    <t>八江镇</t>
  </si>
  <si>
    <t>三团村</t>
  </si>
  <si>
    <t>八江镇三团综合种养基地项目</t>
  </si>
  <si>
    <t>建设规模为20亩左右综合种养基地，其中将大约16亩旱地改造成水田，用于生态稻谷的种植和青头鸭、禾花鱼、甲鱼等禽类和水产品的放养；将大约6亩地用于农用设施大棚、畜类、禽类兰舍大棚建设。该项目同时配套建设冷链、仓储、禽类宰杀包装等生产车间。</t>
  </si>
  <si>
    <t>2025年三江茶品牌运营项目</t>
  </si>
  <si>
    <t>举办2025年三江早春茶线上产销对接会暨三江茶文化活动，以及其它茶事活动等；参加国内各类展销会、博览会；品牌宣传广告投放；三江茶品质提升技术开发及风味特色挖掘；三江茶商标及专利维护等。</t>
  </si>
  <si>
    <t>三江县农业农村局</t>
  </si>
  <si>
    <t>本项目通过组织企业参加国内各类茶叶展销会，参加及举办各类茶事活动；产品品质提升等措施促进茶叶销售；通过三江早春茶广告投放，提高三江茶品牌知名度。通过以上品牌打造措施，带动16800户脱贫户茶青收购，实现脱贫户增收。</t>
  </si>
  <si>
    <t>通过参加国内各类展销会、博览会，各类茶事活动，广告投放等，提高三江茶品牌知名度，促进企业茶产品销售，从而带动茶农茶青收购，实现联农带农富农目标。</t>
  </si>
  <si>
    <t>大竹村</t>
  </si>
  <si>
    <t>古宜镇大竹村茶叶产业基地便道建设</t>
  </si>
  <si>
    <t>硬化茶园便道1.946公里。</t>
  </si>
  <si>
    <t>2025年3月-2025年11月</t>
  </si>
  <si>
    <t>完成建设茶园便道1.946公里。</t>
  </si>
  <si>
    <t>促进产业发展改善平传村基础设施，方便3670人差农业发展。</t>
  </si>
  <si>
    <t>乡镇</t>
  </si>
  <si>
    <t>平传村</t>
  </si>
  <si>
    <t>古宜镇平传村茶叶产业基地便道建设工程</t>
  </si>
  <si>
    <t>硬化茶园便道7.5公里。</t>
  </si>
  <si>
    <t>完成建设茶园便道7.5公里。</t>
  </si>
  <si>
    <t>促进产业发展改善平传村基础设施，方便610户2510人差农业发展。</t>
  </si>
  <si>
    <t>文大村</t>
  </si>
  <si>
    <t>古宜镇文大村茶叶产业基地便道建设工程</t>
  </si>
  <si>
    <t>硬化茶园便道2.4公里。</t>
  </si>
  <si>
    <t>完成建设茶园便道2.4公里。</t>
  </si>
  <si>
    <t>改善生产生活条件，促进产业发展，巩固脱贫成果。方便971人群众发展生产</t>
  </si>
  <si>
    <t>古宜镇寨准村茶叶产业基地便道建设工程</t>
  </si>
  <si>
    <t>硬化茶园便道4公里。</t>
  </si>
  <si>
    <t>改善生产生活条件，促进产业发展，巩固脱贫成果。方便278人群众发展生产</t>
  </si>
  <si>
    <t>唐朝村</t>
  </si>
  <si>
    <t>独峒镇唐朝村茶叶产业基地便道建设工程</t>
  </si>
  <si>
    <t>硬化茶园便道6.4公里。</t>
  </si>
  <si>
    <t>完成建设茶园便道6.4公里。</t>
  </si>
  <si>
    <t>完善唐朝村生产基础设施建设，方便群众发展生产，促进茶叶产业发展，受益群众682户2830人。</t>
  </si>
  <si>
    <t>茶办</t>
  </si>
  <si>
    <t>八协村</t>
  </si>
  <si>
    <t>独峒镇八协村茶叶产业基地便道建设工程</t>
  </si>
  <si>
    <t>硬化茶园便道5.4公里。</t>
  </si>
  <si>
    <t>完成建设茶园便道5.4公里。</t>
  </si>
  <si>
    <t>解决脱贫村生产便道硬化匮乏问题，改善贫困村基础设施，促进产业发展，方便572户2266人生产发展。</t>
  </si>
  <si>
    <t>干冲村</t>
  </si>
  <si>
    <t>独峒镇干冲村茶叶产业基地便道建设工程</t>
  </si>
  <si>
    <t>硬化茶园便道3公里。</t>
  </si>
  <si>
    <t>完成建设茶园便道2公里。</t>
  </si>
  <si>
    <t>解决脱贫村生产便道硬化匮乏问题，改善贫困村基础设施，促进产业发展，方便1426户5317人生产发展。</t>
  </si>
  <si>
    <t>林略村</t>
  </si>
  <si>
    <t>独峒镇林略村茶叶产业基地便道建设工程</t>
  </si>
  <si>
    <t>硬化茶园便道5公里。</t>
  </si>
  <si>
    <t>完成建设茶园便道5公里。</t>
  </si>
  <si>
    <t>解决脱贫村生产便道硬化匮乏问题，改善贫困村基础设施，促进产业发展，方便887户3466人生产发展。</t>
  </si>
  <si>
    <t>洋溪乡</t>
  </si>
  <si>
    <t>波里村</t>
  </si>
  <si>
    <t>洋溪乡波里村茶叶产业基地便道建设工程</t>
  </si>
  <si>
    <t>完成建设茶园便道4公里。</t>
  </si>
  <si>
    <t>改决村民出行困难等问题，增加农作物运输和护理效率，吸引外商投资，带动波里村产业发展。</t>
  </si>
  <si>
    <t>高旁村</t>
  </si>
  <si>
    <t>同乐乡高旁村茶叶产业基地便道建设工程</t>
  </si>
  <si>
    <t>硬化茶园便道8公里。</t>
  </si>
  <si>
    <t>完成建设茶园便道8公里。</t>
  </si>
  <si>
    <t>解决贫困村产业生产安全出行问题，改善贫困村基础设施，方便446户1723人出行安全，保障村民出行安全，促进村民产业发展。</t>
  </si>
  <si>
    <t>高洋村</t>
  </si>
  <si>
    <t>同乐乡高洋村茶叶产业基地便道建设工程</t>
  </si>
  <si>
    <t>为茶农提供了更加便捷的通行条件，降低了劳动强度，从而提高了劳动效率；有利于茶园的精细化管理，茶农可以更加方便地巡视茶园，及时发现并处理病虫害等问题，保证茶叶的生长环境良好，直接促进了茶产业的发展，提高了茶叶的产量和质量，进而增加了茶农的收入从而提升茶叶的品质，</t>
  </si>
  <si>
    <t>寨大村</t>
  </si>
  <si>
    <t>同乐乡寨大村茶叶产业基地便道建设工程</t>
  </si>
  <si>
    <t>硬化茶园便道7.3公里。</t>
  </si>
  <si>
    <t>完成建设茶园便道7.3公里。</t>
  </si>
  <si>
    <t>完善产业基地配套设施，扩大产业种植规模，促进产业提质增效。增加农户收入，壮大村集体经济。方便240户948人开展产业活动。</t>
  </si>
  <si>
    <t>同乐村</t>
  </si>
  <si>
    <t>同乐乡同乐村茶叶产业基地便道建设工程</t>
  </si>
  <si>
    <t>硬化茶园便道10公里。</t>
  </si>
  <si>
    <t>完成建设茶园便道10公里。</t>
  </si>
  <si>
    <t>完善产业基地配套设施，扩大产业种植规模，促进产业提质增效。增加农户收入，壮大村集体经济。方便1402户4963人开展产业活动。</t>
  </si>
  <si>
    <t>归东村</t>
  </si>
  <si>
    <t>同乐乡归东村茶叶产业基地便道建设工程</t>
  </si>
  <si>
    <t>硬化茶园便道6公里。</t>
  </si>
  <si>
    <t>完成建设茶园便道6公里。</t>
  </si>
  <si>
    <t>完善产业基地配套设施，扩大产业种植规模，促进产业提质增效。增加农户收入，壮大村集体经济。方便560户2277人开展产业活动。</t>
  </si>
  <si>
    <t>地保村</t>
  </si>
  <si>
    <t>同乐乡地保村茶叶产业基地便道建设工程</t>
  </si>
  <si>
    <t>改善生产生活条件，促进产业发展，巩固脱贫成果。方便群众发展生产</t>
  </si>
  <si>
    <t>程村乡</t>
  </si>
  <si>
    <t>大树村</t>
  </si>
  <si>
    <t>程村乡大树村茶叶产业基地便道建设工程</t>
  </si>
  <si>
    <t>硬化茶园便道3.6公里。</t>
  </si>
  <si>
    <t>完成建设茶园便道3.6公里。</t>
  </si>
  <si>
    <t>汾水村</t>
  </si>
  <si>
    <t>八江镇汾水村茶叶产业基地便道建设工程</t>
  </si>
  <si>
    <t>完善汾水村产业基础设施，促进产业发展，便于群众出行</t>
  </si>
  <si>
    <t>八斗村</t>
  </si>
  <si>
    <t>八江镇八斗村茶叶产业基地便道建设工程</t>
  </si>
  <si>
    <t>硬化茶园便道8.6公里。</t>
  </si>
  <si>
    <t>完成建设茶园便道8.6公里。</t>
  </si>
  <si>
    <t>项目办</t>
  </si>
  <si>
    <t>归令村</t>
  </si>
  <si>
    <t>八江镇归令村茶叶产业基地便道建设工程</t>
  </si>
  <si>
    <t>岩脚村</t>
  </si>
  <si>
    <t>八江镇岩脚村茶叶产业基地便道建设工程</t>
  </si>
  <si>
    <t>布央村</t>
  </si>
  <si>
    <t>八江镇布央村茶叶产业基地便道建设工程</t>
  </si>
  <si>
    <t>寨塘村</t>
  </si>
  <si>
    <t>良口乡寨塘村茶叶产业基地便道建设工程</t>
  </si>
  <si>
    <t>完善产业基地配套设施，促进产业提质增效。增加农户收入，壮大村集体经济。</t>
  </si>
  <si>
    <t>良口村</t>
  </si>
  <si>
    <t>良口乡良口村茶叶产业基地便道建设工程</t>
  </si>
  <si>
    <t>硬化茶园便道6.5公里。</t>
  </si>
  <si>
    <t>完成建设茶园便道6.5公里。</t>
  </si>
  <si>
    <t>高秀村</t>
  </si>
  <si>
    <t>林溪镇高秀茶茶叶产业基地便道建设工程</t>
  </si>
  <si>
    <t>硬化茶园便道2.5公里。</t>
  </si>
  <si>
    <t>完成建设茶园便道2.5公里。</t>
  </si>
  <si>
    <t>完善产业基地配套设施，扩大产业种植规模，促进产业提质增效。增加农户收入，壮大村集体经济。方便405户1561人开展产业活动。</t>
  </si>
  <si>
    <t>美俗村</t>
  </si>
  <si>
    <t>林溪镇美俗村茶叶产业基地便道建设工程</t>
  </si>
  <si>
    <t>老堡乡</t>
  </si>
  <si>
    <t>老巴村</t>
  </si>
  <si>
    <t>老堡乡老巴村茶叶产业基地便道建设工程</t>
  </si>
  <si>
    <t>硬化茶园便道2.9公里。</t>
  </si>
  <si>
    <t>完成建设茶园便道2.9公里。</t>
  </si>
  <si>
    <t>完善老巴村生产基础设施建设，方便群众发展生产，促进茶叶产业发展，受益群众336户1548人。</t>
  </si>
  <si>
    <t>边浪村</t>
  </si>
  <si>
    <t>老堡乡边浪村茶叶产业基地便道建设工程</t>
  </si>
  <si>
    <t>硬化茶园便道7公里。</t>
  </si>
  <si>
    <t>完成建设茶园便道7公里。</t>
  </si>
  <si>
    <t>解决脱贫村生产便道硬化匮乏问题，改善贫困村基础设施，促进产业发展，方便343户1542人生产发展。</t>
  </si>
  <si>
    <t>车田村</t>
  </si>
  <si>
    <t>老堡乡车田村茶叶产业基地便道建设工程</t>
  </si>
  <si>
    <t>解决脱贫村生产便道硬化匮乏问题，改善贫困村基础设施，促进产业发展，方便296户1140人生产发展。</t>
  </si>
  <si>
    <t>老堡村</t>
  </si>
  <si>
    <t>老堡乡老堡村茶叶产业基地便道建设工程</t>
  </si>
  <si>
    <t>硬化茶园便道6.3公里。</t>
  </si>
  <si>
    <t>完成建设茶园便道6.3公里。</t>
  </si>
  <si>
    <t>解决老堡村生产便道硬化匮乏问题，改善村内基础设施，促进产业发展，方便496户1829人生产发展。</t>
  </si>
  <si>
    <t>东坪村</t>
  </si>
  <si>
    <t>斗江镇东坪村茶叶产业基地便道建设工程</t>
  </si>
  <si>
    <t>硬化茶园便道4.4公里。</t>
  </si>
  <si>
    <t>完成建设茶园便道4.4公里。</t>
  </si>
  <si>
    <t>扶平村</t>
  </si>
  <si>
    <t>斗江镇扶平村茶叶产业基地便道建设工程</t>
  </si>
  <si>
    <t>硬化茶园便道2公里。</t>
  </si>
  <si>
    <t>沙宜村</t>
  </si>
  <si>
    <t>斗江镇沙宜村茶叶产业基地便道建设工程</t>
  </si>
  <si>
    <t>完成建设茶园便道1.5公里。</t>
  </si>
  <si>
    <t>独峒镇八协村茶园水肥一体化项目</t>
  </si>
  <si>
    <t>覆盖358亩的水肥一体化系统（含配电设施），主要实施内容为：水肥一体化水网系统及附属配电设施，总共覆盖358亩。</t>
  </si>
  <si>
    <t>完成建设358亩的水肥一体化系统（含配电设施），主要实施内容为：水肥一体化水网系统及附属配电设施，总共覆盖358亩。</t>
  </si>
  <si>
    <t>完善产业基地配套设施，扩大产业种植规模，促进产业提质增效。增加农户收入，壮大村集体经济。方便405户1562人开展产业活动。</t>
  </si>
  <si>
    <t>高露村</t>
  </si>
  <si>
    <t>洋溪乡高露村茶园水肥一体化项目</t>
  </si>
  <si>
    <t>覆盖300亩的水肥一体化系统（含配电设施），主要实施内容为：水肥一体化水网系统及附属配电设施，总共覆盖300亩。</t>
  </si>
  <si>
    <t>完成建设300亩的水肥一体化系统（含配电设施），主要实施内容为：水肥一体化水网系统及附属配电设施，总共覆盖300亩。</t>
  </si>
  <si>
    <t>完善产业基地配套设施，扩大产业种植规模，促进产业提质增效。增加农户收入，壮大村集体经济。方便405户1564人开展产业活动。</t>
  </si>
  <si>
    <t>林溪镇高秀村茶园水肥一体化项目</t>
  </si>
  <si>
    <t>新建覆盖350亩的茶园水肥一体化系统项目，建设内容有水肥一体化网管、配电设备及配套附属设施。</t>
  </si>
  <si>
    <t>完成建设350亩的茶园水肥一体化系统项目，建设内容有水肥一体化网管、配电设备及配套附属设施。</t>
  </si>
  <si>
    <t>完善产业基地配套设施，扩大产业种植规模，促进产业提质增效。增加农户收入，壮大村集体经济。方便405户1565人开展产业活动。</t>
  </si>
  <si>
    <t>洲北村</t>
  </si>
  <si>
    <t>古宜镇洲北村溪脑屯农田水利设施建设工程（地点：金竹口）</t>
  </si>
  <si>
    <t>新建三面光水利30cm*30cm*1500m</t>
  </si>
  <si>
    <t>完善小型农田水利设施建设，改善面上村基础设施，方便92户351人生产生活。</t>
  </si>
  <si>
    <t>改善面上村基础设施，方便92户351人生产生活。</t>
  </si>
  <si>
    <t>周坪村</t>
  </si>
  <si>
    <t>古宜镇周坪村榕树屯农田水利设施建设工程</t>
  </si>
  <si>
    <t>新建三面光水利30cm*30cm*2000m</t>
  </si>
  <si>
    <t>完善小型农田水利设施建设，改善面上村基础设施，方便151户576人生产生活。</t>
  </si>
  <si>
    <t>改善面上村基础设施，方便151户576人生产生活。</t>
  </si>
  <si>
    <t>大洲村</t>
  </si>
  <si>
    <t>古宜镇大洲村洲开屯农田水利设施建设工程（地点：旱信榜）</t>
  </si>
  <si>
    <t>新建大洲村洲开屯南面头至旱信榜2.5公里水渠，三面光40*40厘米及水管铺设</t>
  </si>
  <si>
    <t>建设2.5公里水渠，三面光40*40厘米及水管铺设，解决大洲村洲开屯约50亩水田水利灌溉问题</t>
  </si>
  <si>
    <t>解决大洲村洲开屯约50亩水田水利灌溉问题</t>
  </si>
  <si>
    <t>板必村</t>
  </si>
  <si>
    <t>丹洲镇板必村洛潘屯小农水利项目</t>
  </si>
  <si>
    <t>新建三面光水渠长1500米、宽0.3米、高0.3米；水坝两座宽8米、高1米、厚0.8米（下底2米、上底0.8米）</t>
  </si>
  <si>
    <t>2025年1月－2025年12月</t>
  </si>
  <si>
    <t>完成水渠水坝建设1500米及水坝两座，</t>
  </si>
  <si>
    <t>解决洛潘屯群众水稻种植问题，使群众增产增收。提高农户生活水平。</t>
  </si>
  <si>
    <t>西坡村</t>
  </si>
  <si>
    <t>丹洲镇西坡村水利建设项目</t>
  </si>
  <si>
    <t>新建设水利三面光长2公里、宽30厘米、高40厘、基层厚10厘米、清理塌方泥土30米；</t>
  </si>
  <si>
    <t>严守耕地红线，促进高标准农田建设，有效解决群众缺水灌溉农田主要问题。</t>
  </si>
  <si>
    <t>改善西坡村滩头屯的生产条件，促进产业发展，保证群众粮食收成有保障，提高群众粮食增收。</t>
  </si>
  <si>
    <t>合桐村</t>
  </si>
  <si>
    <t>丹洲镇合桐村农田水利项目</t>
  </si>
  <si>
    <t>硬化30*30水利长1200米，枧槽50米.坝塘两处(合水屯、桐木屯)</t>
  </si>
  <si>
    <t>完善农田供水设施</t>
  </si>
  <si>
    <t>改善合桐村的生产生活条件，促进农业产业发展。</t>
  </si>
  <si>
    <t>红路村</t>
  </si>
  <si>
    <t>丹洲镇红路村农田水利建设工程</t>
  </si>
  <si>
    <t>1.毛田屯建设水利三面光长400米、宽30厘米、高30厘米、基层厚15厘米;2、白路屯（野夫口）建设水利三面光长200米、宽30厘米、高30厘米、基层厚15厘米;</t>
  </si>
  <si>
    <t>严守耕地红线，促进高标准农田建设，有效解决群众缺水灌溉农田的主要问题</t>
  </si>
  <si>
    <t>改善红路村生产条件，促进产业发展，确保群众粮食安全的保障。提高群众粮食的增收。</t>
  </si>
  <si>
    <t>江荷村</t>
  </si>
  <si>
    <t>丹洲镇江荷村望江亭农田水利三面光</t>
  </si>
  <si>
    <t>三面光长：1500米，宽0.4，米高0.4</t>
  </si>
  <si>
    <t>有效保护农田30亩</t>
  </si>
  <si>
    <t>斗江社区</t>
  </si>
  <si>
    <t>斗江镇斗江社区斗江屯农田水利设施建设工程（十六段）</t>
  </si>
  <si>
    <t>1、新建三面光水渠总长1783米，（其中0.2x0.2m三面光水渠678米；0.3x0.3m三面光水渠410米：0.6x0.6m三面光水渠695米）；2、新建拦水坝2座。</t>
  </si>
  <si>
    <t>完成水利2000米建设项目</t>
  </si>
  <si>
    <t>有效解决382户1528人农田灌溉问题，提高粮食产量。</t>
  </si>
  <si>
    <t>周牙村</t>
  </si>
  <si>
    <t xml:space="preserve">斗江镇周牙村廖村屯农田水利设施建设项目 </t>
  </si>
  <si>
    <t>1、新建三面光水渠总长1345米，（其中0.2x0.2m三面光水渠295米；0.3x0.3m三面光水渠779米；0.3x0.5m三面光水渠71米；0.4x0.4m三面光水渠200米）；2、50PE管总长112米；3、DN400波纹管总长57米；4、新建拦水坝2座；5、新建渡槽长52.5米。</t>
  </si>
  <si>
    <t>完成水利三面光0.3米*0.3米*3000米</t>
  </si>
  <si>
    <t>解决廖村屯228户水利灌溉问题，改善廖村屯基础设施，方便228户718人灌溉。</t>
  </si>
  <si>
    <t>凤凰村</t>
  </si>
  <si>
    <t>斗江镇凤凰中广屯农田水利设施建设工程</t>
  </si>
  <si>
    <t>新建0.4x0.4m 三面光水渠202米+27米;0.6m 高拦水坝1.5 米一座。</t>
  </si>
  <si>
    <t>加快我村现代标准农田建设步伐，打造亩产超吨粮的目标，进一步改善农业生产条件，提高农田生产能力，造应现代农业发展的需要。</t>
  </si>
  <si>
    <t>农田水利设施工程建设后，可提高单产，增加产，从而增加产值，最终实现农业增产，使115户403人增收。</t>
  </si>
  <si>
    <t>斗江镇沙宜村沙湾屯油站背至火烧田农田水利设施建设工程</t>
  </si>
  <si>
    <t>新建0.4x0.4m三面光水渠总长569米(其中24米需破除）;疏通原有直径300涵管7米。</t>
  </si>
  <si>
    <t>完成三面光1.5公里，及配套设施建设。</t>
  </si>
  <si>
    <t>有效保障粮食安全生产，助力52户228人增产增收。</t>
  </si>
  <si>
    <t>斗江镇扶平村农田水利设施建设工程（扶平屯、等平屯）</t>
  </si>
  <si>
    <t>新建0.2x0.2m三面光水渠180米；0.3x0.3m三面光水渠940米；0.4x0.3m三面光水渠405米；0.4x0.4m三面光水渠1130米；0.5x0.5m三面光水渠40米；1x0.6m三面光水渠55米；新建拦水坝3座；新建de75灌溉给水管2150米。</t>
  </si>
  <si>
    <t>完成农田水利2800米建设。</t>
  </si>
  <si>
    <t>解决79户307人农田用水问题，提高群众粮食增收。</t>
  </si>
  <si>
    <t>斗江镇滩底村河村屯公雄冲水利项目</t>
  </si>
  <si>
    <t>水利三面光：0.3*0.3*765米，渡槽24.5米，拦水坝1个</t>
  </si>
  <si>
    <t>完成三面光水利长1000米。</t>
  </si>
  <si>
    <t>解决8户27人粮食种植问题</t>
  </si>
  <si>
    <t>牙林村</t>
  </si>
  <si>
    <t>斗江镇牙林村牙林屯农田水利项目工程</t>
  </si>
  <si>
    <t>水利三面光：0.2*0.2*719米、0.3*0.4*845米、0.5*0.5*332米，拦水坝2个</t>
  </si>
  <si>
    <t>完成1800米农田水利三面光30厘米*30厘米*30厘米</t>
  </si>
  <si>
    <t>解决非贫困村农田水利，促进125户520人农业增效。</t>
  </si>
  <si>
    <t>林溪村</t>
  </si>
  <si>
    <t>林溪镇林溪村岩寨屯小型农田水利维修项目</t>
  </si>
  <si>
    <t>完成维修岩寨小型农田水利，长20米宽下底2米，上底1米</t>
  </si>
  <si>
    <t>解决林溪村岩寨屯农田灌溉，提升群众幸福感，提高群众生产效率</t>
  </si>
  <si>
    <t>程阳村</t>
  </si>
  <si>
    <t>林溪镇程阳村世英农田水渠维修项目</t>
  </si>
  <si>
    <t>完成农田水渠维修1500米</t>
  </si>
  <si>
    <t>解决程阳150亩农田灌溉。</t>
  </si>
  <si>
    <t>平铺村</t>
  </si>
  <si>
    <t>林溪镇平铺村双夫农田灌溉</t>
  </si>
  <si>
    <t>完成1公里150#EP引水管铺设，及配套设施建设。</t>
  </si>
  <si>
    <t>解决双夫片区农田灌溉问题，改善村基础设施，促进60户250人农业产业发展，农民增收。</t>
  </si>
  <si>
    <t>八江镇归令村六更屯务岗水利项目</t>
  </si>
  <si>
    <t>硬化水利三面光长1700米，30*30*30*</t>
  </si>
  <si>
    <t>新建硬化水利三面光长1700米.30*30*30*</t>
  </si>
  <si>
    <t>解决村民群众农田灌溉问题，保障村民农田有产业发展。</t>
  </si>
  <si>
    <t>八江镇三团村三团屯便亨水利建设项目</t>
  </si>
  <si>
    <t>1.新建30*30水渠长320米。2.新建 40*40水渠长 540米。3.水渠修复 45 米</t>
  </si>
  <si>
    <t>保障粮食生产安全，促进增收。受益人数325户1217人，其中脱贫户(包含监测户)63户257人。</t>
  </si>
  <si>
    <t>八江镇三团村便妞孟龙水利项目</t>
  </si>
  <si>
    <t>硬化水利三面光长500米，40*40，拦水坝一座长10米，高1米，宽0.8米，</t>
  </si>
  <si>
    <t>维修硬化水利三面光长500米，40*40*40，拦水坝一座长10米，高1米，宽0.8米，</t>
  </si>
  <si>
    <t>改善三团村产业基础设施条件，促进种植产业，带动旅游产业发展。</t>
  </si>
  <si>
    <t>八江镇布央村美地屯盘大水利三面光项目</t>
  </si>
  <si>
    <t>长1.5公里、宽0.3米</t>
  </si>
  <si>
    <t>完成水利三面光水渠长1.5公里、宽0.3米</t>
  </si>
  <si>
    <t>解决农作物灌溉问题，改善基础设施，方便103户412人出行，提高收入水平。</t>
  </si>
  <si>
    <t>岜团村</t>
  </si>
  <si>
    <t>独峒镇岜团村集体复垦田水利工程</t>
  </si>
  <si>
    <t>新建给水管1719米，其中1#DN200PE管747米;2#de75PE管965米:de32PE管3米:de63PE管4米。共计出水口7处,de32PE闸阀3个，de63PE闸阀4个。本项目有40米架空给水管</t>
  </si>
  <si>
    <t>完成水利设施网管2千米，及配套设施建设。</t>
  </si>
  <si>
    <t>完善脱贫村农田水利设施建设，灌溉水田20亩，40亩旱地，鱼塘5亩，受益55户253人。</t>
  </si>
  <si>
    <t>独峒镇干冲村渠桂交至岑苗农田水利灌溉项目</t>
  </si>
  <si>
    <t>新建de75给水管382米，de110给水管352米，de160给水管1785米，de200给水管4940米，新建拦水坝2座，新建集水井1座，新建阀门井及配套阀门52个</t>
  </si>
  <si>
    <t>完成水利水管铺设7000米，进水沉沙池3个，分水阀14个。</t>
  </si>
  <si>
    <t>解决贫困村屯级生活生产问题，改善贫困村农业水利基础设施，方便500户3657人500亩农业安全生产。</t>
  </si>
  <si>
    <t>独峒镇干冲村顶真明条庙至岑蛮农田水利灌溉项目</t>
  </si>
  <si>
    <t>新建de63给水管890米，de110给水管2415米，de160给水管715米，de200给水管1110米，新建拦水坝9座，新建集水井2座，新建阀门井及配套阀门16个。</t>
  </si>
  <si>
    <t>完成水利水管铺设5000米，进水沉沙池2个，分水阀12个。</t>
  </si>
  <si>
    <t>解决贫困村屯级生活生产问题，改善贫困村农业水利基础设施，方便250户1284人250亩农业安全生产。</t>
  </si>
  <si>
    <t>独峒镇岜团村良工水利修复工程</t>
  </si>
  <si>
    <t>PE200水管25米，PE100管100米，步道硬化268米，水渠三面光及盖板133米</t>
  </si>
  <si>
    <t>完成水利设施网管修建1千米，及配套设施建设。</t>
  </si>
  <si>
    <t>完善脱贫村农田水利设施建设，灌溉水田30亩，25亩旱地，鱼塘3亩，受益32户142人。</t>
  </si>
  <si>
    <t>独峒镇林略村塘围农田水渠灌溉项目</t>
  </si>
  <si>
    <t>新建0.3*03m三面光水渠793米：新建0.3*0.3m盖板沟142米：新建PE100引水管96米：新建0.5*0.5m盖板沟1211米：新建拦水坝1座。</t>
  </si>
  <si>
    <t>完成农田水渠三面光2.4千米建设，及配套设施建设。</t>
  </si>
  <si>
    <t>完善脱贫村农田水利设施建设，灌溉水田65亩，20亩旱地，鱼塘5亩，受益240户960人。</t>
  </si>
  <si>
    <t>弄底村</t>
  </si>
  <si>
    <t>独峒镇弄底村弄底屯三团高培水利工程</t>
  </si>
  <si>
    <t>新建给水管966米，其中1#DN110PE管959米;2#de63PE管3米;de32PE管4米。共计出水口7处,出水口de32PE闸阀4个，排泥de63PE闸阀3个。新建3米长，0.6米高拦水坝一座。</t>
  </si>
  <si>
    <t>完成农田水利网管1.4千米及配套设施建设。</t>
  </si>
  <si>
    <t>解决脱贫村农田灌溉难问题，改善脱贫村农业生产配套设施，项目受益80户415人。</t>
  </si>
  <si>
    <t>头坪村</t>
  </si>
  <si>
    <t>程村乡头坪村老皮冲水利工程</t>
  </si>
  <si>
    <t>新修三面光水渠800米</t>
  </si>
  <si>
    <t>2025年3月--2025年6月</t>
  </si>
  <si>
    <t>拦水坝1座；30*30三面光水渠625米</t>
  </si>
  <si>
    <t>改善生活生产条件，促进产业发展。</t>
  </si>
  <si>
    <t>程村乡头坪村程村上寨屯龙家泠农田水利建设项目</t>
  </si>
  <si>
    <t>拦水坝2座；30*30三面光水渠1493米</t>
  </si>
  <si>
    <t>泗里村坪潺屯</t>
  </si>
  <si>
    <t>程村乡泗里村坪潺屯大虫泠农田水利设施建设项目</t>
  </si>
  <si>
    <t>拦水坝3座；30*30三面光水渠555米；DN200PE管75米；DN110PE管1124米</t>
  </si>
  <si>
    <t>板六村</t>
  </si>
  <si>
    <t>和平乡板六村农田水利设施建设工程</t>
  </si>
  <si>
    <t>修建三面光水沟2200米宽30厘米、高30厘米、厚10厘米（东岭屯1200米；靖州屯1000米）</t>
  </si>
  <si>
    <t>2025年1月-2025年6月</t>
  </si>
  <si>
    <t>完成农田水利建设2200米</t>
  </si>
  <si>
    <t>完善农户产业发展条件，促进产业发展，促进农户增收，涉及100亩农田，直接受益175户365人。</t>
  </si>
  <si>
    <t>老堡乡车田村农田水利设施建设工程（红渔江至长古、口寨屯老边寨）</t>
  </si>
  <si>
    <t>新建2200米三面光水利，拦水坝一个</t>
  </si>
  <si>
    <t>完成水利及配套设施建设，宽度大于30厘米，管道直径不小于110毫米。</t>
  </si>
  <si>
    <t>解决车田村农田灌溉用水，方便296户1142人粮食种植问题，项目建成后，农业产业将得到大力发展，有效治理撂荒非粮化</t>
  </si>
  <si>
    <t>坡头村</t>
  </si>
  <si>
    <t>老堡乡坡头村坡头屯大水库水利项目</t>
  </si>
  <si>
    <t>维修长500米、铺设管道，</t>
  </si>
  <si>
    <t>完成500米灌溉水利。</t>
  </si>
  <si>
    <t>改善面上村灌溉设施，方便60户360人种植水稻粮食。</t>
  </si>
  <si>
    <t>白郡村</t>
  </si>
  <si>
    <t>高基乡白郡村六亚学校背至庙底农田水利</t>
  </si>
  <si>
    <t>农田水利宽0.3米*高0.3米*壁厚0.1米*长1500</t>
  </si>
  <si>
    <t>完成农田水利建设1500米</t>
  </si>
  <si>
    <t>促进产业发展，完善配套设施，灌溉面积90亩。</t>
  </si>
  <si>
    <t>高基乡桐叶村桐拉屯农田水利灌溉工程</t>
  </si>
  <si>
    <t>新增水管1000米</t>
  </si>
  <si>
    <t>1</t>
  </si>
  <si>
    <t>完成水源1000米水管铺设，及配套设施建设。</t>
  </si>
  <si>
    <t>解决50亩水稻种植水源问题，提高群众种植积极性。</t>
  </si>
  <si>
    <t>高基乡白郡村上白郡屯农田水利设施工程（拿应至老脚至应科田边）</t>
  </si>
  <si>
    <t>促进产业发展，完善配套设施，灌溉面积120亩。</t>
  </si>
  <si>
    <t>高基村</t>
  </si>
  <si>
    <t>高基乡高基村高基屯十三段农田水利项目</t>
  </si>
  <si>
    <t>拦水坝1座；40*40三面光盖板水渠865米；DN160PE管110米</t>
  </si>
  <si>
    <t>燕茶村</t>
  </si>
  <si>
    <t>良口乡燕茶村燕子屯小型农田水利三面光硬化</t>
  </si>
  <si>
    <t>（1）燕茶村燕子屯平宽小型农水利三面光硬化长600米0.30米X0.30米。(受益群众2500人，农田150亩）
（2）燕茶村燕子，布交屯高后田段农田水利三面光硬化长600米X0.30X0.30，(需修2处拦水坝)。（受群众3000人，农田200亩)
（3）燕茶村大茶屯冲小农田水利三面光硬化长800米X0.30X0.30</t>
  </si>
  <si>
    <t>2025年3月－2025年12月</t>
  </si>
  <si>
    <t>目建成后可解决脱贫村农田供水问题，改善基础设施，可便于恢复水毁、撂荒农田近100亩，项目惠及基本农田550多亩</t>
  </si>
  <si>
    <t>改善燕茶村的生产生活条件，促进产业增收</t>
  </si>
  <si>
    <t>玉民村</t>
  </si>
  <si>
    <t>洋溪乡玉民村珠荣扛至引两拥三面光水利项目</t>
  </si>
  <si>
    <t>新建玉民村珠荣扛至引两拥1.5公里30cm*30cm三面光水利项目</t>
  </si>
  <si>
    <t>完成新建珠荣扛至引两拥三面光水利项目</t>
  </si>
  <si>
    <t>便于洋溪乡玉民村耕作区发展生产</t>
  </si>
  <si>
    <t>洋溪乡玉民村负背至两足三面光水利项目</t>
  </si>
  <si>
    <t>新建玉民村负背至两足1公里30cm*30cm三面光水利项目</t>
  </si>
  <si>
    <t>完成新建负背至两足三面光水利项目</t>
  </si>
  <si>
    <t>洋溪村</t>
  </si>
  <si>
    <t>洋溪乡洋溪村古瓦屯边大至支言水渠农田水利设施建设工程</t>
  </si>
  <si>
    <t>新建长500米30cm*30cm三面光</t>
  </si>
  <si>
    <t>解决村民产业发展供水灌溉问题</t>
  </si>
  <si>
    <t>为村民发展产业提供便利，促进生产发展</t>
  </si>
  <si>
    <t>勇伟村</t>
  </si>
  <si>
    <t>洋溪乡勇伟村寨保屯农田水利设施建设工程项目</t>
  </si>
  <si>
    <t>寨保屯水利修复4处，共100米</t>
  </si>
  <si>
    <t>修复稳固水利4出100米</t>
  </si>
  <si>
    <t>保障农户发展产业有稳定水源供给</t>
  </si>
  <si>
    <t>洋溪乡珠荣扛至松都九三面光水利项目</t>
  </si>
  <si>
    <t>新建玉民村珠荣扛至松都九2公里30cm*30cm三面光水利项目</t>
  </si>
  <si>
    <t>完成新建珠荣扛至松都九三面光水利项目</t>
  </si>
  <si>
    <t>洋溪乡玉民村更初至付足下里三面光水利项目</t>
  </si>
  <si>
    <t>新建玉民村更初至付足下1.5公里30cm*30cm三面光水利项目</t>
  </si>
  <si>
    <t>完成新建更初至付足下三面光水利项目</t>
  </si>
  <si>
    <t>培进村</t>
  </si>
  <si>
    <t>富禄乡培进村农田水利建设工程项目</t>
  </si>
  <si>
    <t>乌归虾至松弄水利三面光:底30X高40X高40、厚度均为10CM长1500米；乌归虾至南上水利三面光:底30X高40X高40、厚度均为10CM长1500米；乌归虾至南上水利三面光:底30X高40X高40、厚度均为10CM长1500米；正乌至乌列胶管：水管内空直径20CM、长1500米；归朱奶至北洛送胶管：75水管长300米。</t>
  </si>
  <si>
    <t>完成水利建设，促进产业发展</t>
  </si>
  <si>
    <t>解决群众农田水利问题，促进产业发展，增加群众收入</t>
  </si>
  <si>
    <t>岑洞村</t>
  </si>
  <si>
    <t>富禄乡岑洞村永两务至两故优农田水利设施建设工程</t>
  </si>
  <si>
    <t>永两务至两故优管道水利：主管50#长500米、支管40#2000米。永古奋至冲马脑管道水利：主管50#长500米、支管40#1500米。永留至冲底管道水利：主管50#长300米、支管40#1000米。松福至冲深管道水利：主管50#长600米、支管40#1000米。</t>
  </si>
  <si>
    <t>完成管道水利长7400米，及配套设施建设，灌溉水田80亩。</t>
  </si>
  <si>
    <t>解决贫困村屯粮食安全问题，灌溉基本农田。</t>
  </si>
  <si>
    <t>岑旁村</t>
  </si>
  <si>
    <t>富禄乡岑旁村农田水利灌溉项目</t>
  </si>
  <si>
    <t>岑羊至广种片区水管1500米.安装63管;归高难至归太片区水管1500米.安装80管;归高难至归太片区水管1500米.安装80管;归茶片区水管500米.安装63管;归茶至机山片区水管400米.安装63管；归岑牙片区水管300米.安装63管。</t>
  </si>
  <si>
    <t>完成农田水利灌溉，及配套设施建设。</t>
  </si>
  <si>
    <t>解决贫困村农田水利灌溉问题，改善贫困村基础设施。</t>
  </si>
  <si>
    <t>龙奋村</t>
  </si>
  <si>
    <t>富禄乡龙奋村引两王农田水利设施建设工程</t>
  </si>
  <si>
    <t>引两王农田水利长1960米，PE管直径160毫米</t>
  </si>
  <si>
    <t>完成1960米水利灌溉饮水，便于灌溉400亩左右基本农田，保障龙奋村种粮安全。</t>
  </si>
  <si>
    <t>方便428户2192人农业生产。</t>
  </si>
  <si>
    <t>梅林乡新民村省口屯水利农渠拦水坝项目</t>
  </si>
  <si>
    <t>1.拦水坝10m长，高2.0m,0.3*0.3渠道95m
2.拦水坝5m长,高2.0m,0.3*0.3渠道125m
3.拦水坝6m长,高2.0m,0.3*0.3渠道80m
4.拦水坝15m长,高1.5m,0.3*0.3渠道100m
5.拦水坝9m长高1.5m,，pe50水管长440m
6.拦水坝5m长,高1.5m,0.3*0.3渠道130m
7.拦水坝8m长,高2.0m,0.3*0.3渠道15m
8.拦水坝6m长,高1.5m,0.3*0.3渠道180m
9.拦水坝6m长，高2.0m,pe200水管长110m
10.拦水坝9m长,高1.5m,0.3*0.3渠道40m</t>
  </si>
  <si>
    <t>解决产业发展，防止水毁农田</t>
  </si>
  <si>
    <t>归夯村</t>
  </si>
  <si>
    <t>同乐乡归夯村归交水利建设工程</t>
  </si>
  <si>
    <t>新建水利三面光。长度4000米，规格40*30*12，</t>
  </si>
  <si>
    <t>2025年1月-2025年4月</t>
  </si>
  <si>
    <t>完成新建三面光水利4公里，及配套基础设施建设，保障418户1800人粮食安全生产问题。</t>
  </si>
  <si>
    <t>完善农田水利设施，改善产业发展环境，提升农田产出收益，增加农民产业收入，保障418户1800人粮食安全。</t>
  </si>
  <si>
    <t>同乐乡高洋村高洋屯农田水利设施建设工程（松昂至周耶）</t>
  </si>
  <si>
    <t>1、新建0.2x0.3m三面光水渠总长185米；2、160PE管总长1000米。</t>
  </si>
  <si>
    <t>完成2000米三面光水渠，为高洋村2个生产组耕种区，提供水源灌溉，保障农户正常耕种生产，确保土地非粮化</t>
  </si>
  <si>
    <t>完成2000米三面光水渠，为高洋村2个生产组耕种区，提供水源灌溉，保障农户正常耕种生产，确保土地非粮化，保障561户2616人粮食安全。</t>
  </si>
  <si>
    <t>同乐乡归东村农田水利设施建设工程</t>
  </si>
  <si>
    <t>新建0.3*03m三面光水渠848米；新建0.4*0.4m水渠781米；新建0.5*0.5m水渠843米；新建1*1m水渠202米；新建50PE引水管663米；新建63PE引水管746米；新建75PE引水管114米：新建160PE引水管64米：新建100PE引水管328米；新建200PE引水管246米</t>
  </si>
  <si>
    <t>完成水利三面光硬化0.3公里，改善560户，2277人粮食安全问题。</t>
  </si>
  <si>
    <t>完善农田水利设施，改善产业发展环境，提升农田产出收益，增加农民产业收入，保障560户2277人粮食安全。</t>
  </si>
  <si>
    <t>归美村</t>
  </si>
  <si>
    <t>同乐乡归美村高达屯命美生至乌成美孝农田水利设施建设工程</t>
  </si>
  <si>
    <t>1、新建三面光水渠总长1506米（其中0.3x0.3m三面光水渠1441米；0.2x0.2m三面光水渠65米）；2、de75PE管总长477米；3、新建拦水坝一座。</t>
  </si>
  <si>
    <t>完成水利三面光硬化1.2公里，改善110户，460人粮食安全问题。</t>
  </si>
  <si>
    <t>完善农田水利设施，改善产业发展环境，提升农田产出收益，增加农民产业收入，保障150户600人粮食安全。</t>
  </si>
  <si>
    <t>同乐乡归美村归纳屯农田水利设施建设工程</t>
  </si>
  <si>
    <t xml:space="preserve"> 新建0.3米*0.3米三面光水渠1891米；新建0.5米*0.5米三面光水渠2米；新建1座长2.5米，高0.5米拦水坝；新建1.5m高护肩挡土墙17米；新建直径0.3m混凝土管沟11米；新建DN110给水管62米，其中有30米需架管，</t>
  </si>
  <si>
    <t>完成水利三面光硬化1.8公里，改善323户，1503人粮食安全问题。</t>
  </si>
  <si>
    <t>完善农田水利设施，改善产业发展环境，提升农田产出收益，增加农民产业收入，保障323户1503人粮食安全。</t>
  </si>
  <si>
    <t>和平乡六溪村农田水利设施建设工程</t>
  </si>
  <si>
    <t>拦水坝2座；dn90pe管1537米；30*30三面光水渠2272米；维修水渠597米；埋设30直径砼涵管8米；破除旧水渠469米</t>
  </si>
  <si>
    <t>完善我村农田水利灌溉建设：1.新建de90PE引水管长度1537米；2.新建300*300水渠2272米；3.原水渠维修597米；4.破除原水渠469米；5.埋设φ30涵管8米。6.新建拦水坝一座，长9米，高1.4米。</t>
  </si>
  <si>
    <t>解决群众种田缺水及防洪问题，提高群众种粮积极性，粮食增产增收，直接受益478户1735人.。</t>
  </si>
  <si>
    <t>林溪镇林溪村新寨务难水利管道项目</t>
  </si>
  <si>
    <t>1#,2#水源拦水坝:两座，分别2m*1m高；de160PE100管：1010m，分水阀若干</t>
  </si>
  <si>
    <t>完成该屯56户水利配套设施</t>
  </si>
  <si>
    <t>解决了全屯56户271人的水利灌溉问题</t>
  </si>
  <si>
    <t>三江侗族自治县南站社区地摊经济市场项目</t>
  </si>
  <si>
    <t>三江县南站社区地摊经济市场项目，总建筑面积 889.56平方米。主要建设内容包括建筑工程、装饰装修工程、给排水工程、电气工程、通风工程、消防工程以及室外绿化、给排水、供配电等。</t>
  </si>
  <si>
    <t>2024年6月-2025年4月</t>
  </si>
  <si>
    <t>拟建商业用房及公厕各1栋，框架结构，总建筑面积890.33㎡，其中商业用房为两层建筑，建筑面积为876.68㎡，公厕为单层建筑，建筑面积为13.65㎡，围墙305m，场地硬化3700㎡，绿化面积776㎡实现村民就近就业，助推当地村集体经济发展。
数量指标：商业用房为两层建筑，建筑面积为876.68㎡，公厕为单层建筑，建筑面积为13.65㎡；
质量指标：项目验收合格率100％；项目资金支出合规率100％；
时效指标：完工及时率＝100％，项目完工验收时间≤2025年12月；
成本指标：项目建成总成本≤420万元；</t>
  </si>
  <si>
    <t>一是可依托当地党支部搭建平台。搭建农户自主经营惠民平台，依托党支部提供场地和培训，鼓励周边村民群众通过租赁摊位参与经济发展，着力培养出能推动村级集体经济快速发展的骨干中坚力量。二是小摊位促进大增收。以“小摊位”带动本地群众家门口就业的同时，依靠出租摊位促成村集体收益，形成可固定、可持续、可增长的良好发展态势。三是配套设施提升服务。以环境综合整治为着力点，可在服务区设置保洁员等公益岗位，开展周边环境卫生治理、卫生间维护等工作，全面改善道路环境，完善卫生间等基础设施，不断刷新易安小区周边村镇整体“颜值”的同时，拓宽为民助民渠道，不断富裕村民“口袋”。同时预计可设40个摊位，预计可带动直接从事“地摊经济“约 130 人，间接带动从事产业链相关人员就业预计可达 400 人。实现村民就近就业，助推当地村集体经济发展。</t>
  </si>
  <si>
    <t>续建项目</t>
  </si>
  <si>
    <t>三江侗族自治县苗木交易市场项目</t>
  </si>
  <si>
    <t>建筑面积 2132.50 平方米，其中 1#楼为一栋附属管理用房，为两层
建筑，建筑面积约为 432.50 平方米，2#楼为一栋市场用房，为
两层建筑，建筑面积约为 1700 平方米。</t>
  </si>
  <si>
    <t>有效繁荣三江苗木经济，存进三江县特色产业
的发展及壮大。建成三江侗族自治县苗木交易市场项目，总建筑
面积 2132.50 平方米，总体目标为在建设期 1.5 年内各建设内
容全部交工验收合格</t>
  </si>
  <si>
    <t>项目建成后将形成“一站式”种苗交易市场平台。是一项惠及广大人民群众,并带动种苗、商业、物流相关产业共同发展的一项惠民工程,也是一项调整项目所在县农业产业化结构、增加农民收入的战略性举措, 极大地促进地方经济建设快速发展。项目建设有利于三江地方农产品产业自身的发展和市场的需求,为当地农业企业、农户提供具备竞争优势的交易平台,项目建设已具备了较有利的条件,项目具有良好的经济效益、社会效益,也有较强抗风险能力,项目建设必要性充足,有建设价值</t>
  </si>
  <si>
    <t>古宜镇大竹村杉木产业基地产业路硬化项目（县填埋场至深冲岭)</t>
  </si>
  <si>
    <t>（1）混凝土道路 1.852公里，本生产路为砼路面道路，路肩宽0.5m；（2）φ0.6涵管6.0米;（3）新建混凝土排水沟964米;(4)破除旧路面5900平方(5)竣工牌1块</t>
  </si>
  <si>
    <t>完成硬化路面长2.5公里，及配套设施建设。方便932户3670人高质量发展产业。</t>
  </si>
  <si>
    <t>解决大竹村村民通车运输农产品问题，改善村基础设施，方便932户3670人高质量发展产业。</t>
  </si>
  <si>
    <t>古宜镇文大村大坪屯油茶产业基地产业路硬化项目（公路至松冲口）</t>
  </si>
  <si>
    <t>（1）混凝土道路:道路宽度：0.35米，道路总长0.79公里，本生产路为砼路面道路，路肩宽0.5m；（2）旧路面破除1452.5㎡；（3）竣工牌2块</t>
  </si>
  <si>
    <t>完成硬化路面长1公里，及配套设施建设。解决大坪屯村民通车运输农产品问题，改善村基础设施，方便77户318人高质量发展产业。</t>
  </si>
  <si>
    <t>解决大坪屯村民通车运输农产品问题，改善村基础设施，方便77户318人高质量发展产业。</t>
  </si>
  <si>
    <t>六孟村</t>
  </si>
  <si>
    <t>丹洲乡六孟村甲塘至古济冲（孟公）产业路项目</t>
  </si>
  <si>
    <t>总里程0.509km，新建碎石路面0.509km，路基宽5.5m,路面宽4.5m；新建1-5*5m盖板涵，1-2*2m盖板涵</t>
  </si>
  <si>
    <t>新建公路长2.5公里、及配套排水设施建设</t>
  </si>
  <si>
    <t>减少农产品运输成本，带动产512户1746人业发展</t>
  </si>
  <si>
    <t>丹洲镇西坡村下段屯至白石坡产业路硬化</t>
  </si>
  <si>
    <t>硬化路面长3公里、路面宽3.5米、厚20厘米，压实砂石基层厚18厘米；两边培路肩宽各0.5米；合理设置涵洞、边沟、错车道等</t>
  </si>
  <si>
    <t>解决西坡村下段屯茶叶50亩，油茶80亩，杉木4000多亩等产业运输问题，改善下段屯生产生活条件，方便群众发展产业。</t>
  </si>
  <si>
    <t>改善西坡村下段屯的生产生活条件，促进产业发展，使村民得到增收，方便群众发展产业。</t>
  </si>
  <si>
    <t>斗江镇扶平村杉木基地建设项目（广南冲至甘岭）</t>
  </si>
  <si>
    <t>总里程3.215km，本工程路基宽为4.5米；路面宽：3.5米；路面结构层拟定为：15cm厚碎石垫层（就地取材）+2cm厚磨耗层路面，土路肩（两边做），新建圆管涵96m/12道，错车道10处，竣工碑一座</t>
  </si>
  <si>
    <t>完成产业路4公里建设。</t>
  </si>
  <si>
    <t>解决农副产品运输问题，方便269户1055人发展产业及出行。</t>
  </si>
  <si>
    <t xml:space="preserve">斗江镇沙宜村界脚屯209国道至周家冲产业道路硬化项目 </t>
  </si>
  <si>
    <t>总里程1.817km，路基宽为4.5米、路面宽3.5米、路面结构层拟定为:15cm厚碎石垫层+20cm厚C25混凝土路面、土路肩 1817.20㎡(两边做),新建圆管涵42m/6道，错车道6处，新建挡土墙4幅，护栏1140米，竣工碑一座</t>
  </si>
  <si>
    <t>完成硬化路2.5公里，及配套设施建设。</t>
  </si>
  <si>
    <t>助力产业发展，有效解决村民出行，方便生活生产提升36户142人幸福感。</t>
  </si>
  <si>
    <t>思欧村</t>
  </si>
  <si>
    <t>斗江镇思欧村油茶产业基地产业路硬化项目（金城隘屯六稿山）</t>
  </si>
  <si>
    <t>新建产业路硬化3公里，路面宽3.5米函板桥10处</t>
  </si>
  <si>
    <t>完成硬化路面长3公里，及配套设施建设。</t>
  </si>
  <si>
    <t>解决农副产品运输问题，方便458户1392人发展产业及出行。</t>
  </si>
  <si>
    <t>斗江镇沙宜村那晚屯209国道至溪边道路硬化项目</t>
  </si>
  <si>
    <t>（1）水泥路面616平方米；（2）拆除原有小桥梁，新建一座盖板涵、护栏28米；（3）新建挡土墙高2.0米，长15米；（4）新建盖板沟51米、排水沟39米、φ0.3涵管4.5米</t>
  </si>
  <si>
    <t>完成硬化路300米，及配套设施建设。</t>
  </si>
  <si>
    <t>助力产业发展，有效解决村民出行，方便12户48人生活生产。</t>
  </si>
  <si>
    <t>林溪镇高秀村马哨屯务命加祥油茶产业基地产业道路硬化项目</t>
  </si>
  <si>
    <t>总里程1.438km，路基宽4.5m，铺筑水泥混凝土路面宽3.5m，过路管涵24m,波形护栏1561m，并设竣工碑一座</t>
  </si>
  <si>
    <t>完成硬化路面长2.6公里，及配套设施建设。</t>
  </si>
  <si>
    <t>解决高秀村马哨屯务命加祥油茶产业基地道路通车问题，改善基础设施，方便120户498人出行水平。</t>
  </si>
  <si>
    <t>合华村</t>
  </si>
  <si>
    <t>林溪镇合华村交桃产业路硬化项目</t>
  </si>
  <si>
    <t>总里程1.251km，路基宽4.5m，铺筑水泥混凝土路面宽3.5m。主要工程：碎石基层、水泥混凝土路面等，并设竣工碑一座</t>
  </si>
  <si>
    <t>完成硬化路面长1.1公里，及配套设施建设。</t>
  </si>
  <si>
    <t>解决贫困村与非贫困村屯级道路通车问题，改善贫困村基础设施，方便147户675人出行水平。</t>
  </si>
  <si>
    <t>八江镇汾水村高滩屯高山云雾茶产业示范基地建设项目</t>
  </si>
  <si>
    <t>（1）混凝土道路 3.011公里，本生产路为砼路面道路，路肩宽0.5m；（2）φ1.0涵管6.0米；（3）竣工牌1块</t>
  </si>
  <si>
    <t>硬化路面长3.747公里、路面宽4.5米、厚20厘米，压实砂石基层厚30厘米；两边培路肩宽各0.5米；合理设置涵洞、边沟、错车道等</t>
  </si>
  <si>
    <t>八江镇八斗村八斗大屯油茶基地产业路安全防护项目</t>
  </si>
  <si>
    <t>挡土墙1幅50m，公路边沟170m，波形护栏912m，并设竣工碑一座</t>
  </si>
  <si>
    <t>完成硬安全防护栏安装1公里，挡土墙58米，高3.7米，排水沟180米，及配套设施建设。</t>
  </si>
  <si>
    <t>解决贫困村行车安全问题，保障群众出行安全，方便1210户4110人出行。</t>
  </si>
  <si>
    <t>独峒镇林略村通大塘坳旅游路提升项目</t>
  </si>
  <si>
    <t>（1）新建重力式挡土墙25m，（2）新建仰斜式挡土墙26+77m,（3）新建急流槽：16+18m，（4）新建1－Ф0.8圆管涵：2m，（4）新建排水沟：141m，（5）新建1-3.0*3.0盖板涵：19m，（6）拆除、新建C30防撞墙：32m，（7）破除并恢复路面：15m。</t>
  </si>
  <si>
    <t>完成旅游道路配套设施建设</t>
  </si>
  <si>
    <t>完善产业发展基础设施，促进当地村民发展生产。</t>
  </si>
  <si>
    <t>程村乡头坪村南山脑至高榜竹木经济林道路建设工程</t>
  </si>
  <si>
    <t>建设内容：新建经济林道路、合理设置边沟、错车道。
建设规模：新建路面长3.5公里、路面宽4.5米厘米合理设置涵洞、边沟、错车道等。</t>
  </si>
  <si>
    <t>完成头坪村各屯竹木经济林道路修建。</t>
  </si>
  <si>
    <t>和平村</t>
  </si>
  <si>
    <t>和平乡和平村江脑屯独田（棉山）油茶产业基地配套产业路项目</t>
  </si>
  <si>
    <t>项目总长2.009公里，路基宽为4.5 m，路面宽为3.5 m；采用3 .5m行车道+2×0.5m培土路肩，设置涵洞7道，每道6米，总共42米；全部为新建圆管涵</t>
  </si>
  <si>
    <t>完成3公里产业路建设</t>
  </si>
  <si>
    <t>解决油茶种植户基地产业路，提高群众发展产业的信心，直接受益69户198人。</t>
  </si>
  <si>
    <t>清江村</t>
  </si>
  <si>
    <t>和平乡清江村拉州屯至和平村江脑屯通屯砂石路硬化工程</t>
  </si>
  <si>
    <t>硬化通屯砂石路，长3.494公里，路面宽4.5米、盖板涵、挡土墙、防护栏</t>
  </si>
  <si>
    <t>解决清江村拉州屯至和平村江脑屯道路通车问题，改善基础设施，方便587户1798人出行水平。</t>
  </si>
  <si>
    <t>老堡乡边浪村中草药材基地产业道路硬化项目（上保屯至白云山）</t>
  </si>
  <si>
    <t>硬化路面长3公里、路面宽3.5米、厚20厘米，压实砂石基层厚15厘米；两边培路肩宽各0.5米；合理设置涵洞、边沟、错车道等</t>
  </si>
  <si>
    <t>完成硬化路面长7公里，及配套设施建设。</t>
  </si>
  <si>
    <t>解决脱贫村产业道路通车问题，改善脱贫村基础设施，方便344户1557人产业发展。</t>
  </si>
  <si>
    <t>弓江村</t>
  </si>
  <si>
    <t>高基乡弓江村下九坪至江外油茶基地道路硬化建设项目</t>
  </si>
  <si>
    <t>项目总长1.980公里，路基宽为4.5 m，路面宽为3.5 m；采用3 .5m行车道+2×0.5m培土路肩，设置涵洞13道，12道6米、1道10米；总共82米；全部为新建圆管涵。</t>
  </si>
  <si>
    <t>完成硬化路面长3.5公里，及配套设施建设。</t>
  </si>
  <si>
    <t>解决脱贫村油茶基地和集体经济项目养牛基地道路通车问题，改善脱贫村基础设施，方便了130亩油茶林管护，60户350人杉竹出山水平，也便于本村集体经济项目养牛基地发展壮大。</t>
  </si>
  <si>
    <t>高基乡白郡村寨旺屯产业路硬化项目（坡墓至拉岜）</t>
  </si>
  <si>
    <t>硬项目总长1.532公里，路基宽为4.5 m，路面宽为3.5 m；采用3 .5m行车道+2×0.5m培土路肩，设置涵洞3道，每道6米；总共18米；全部为新建圆管涵。</t>
  </si>
  <si>
    <t>完成硬化路面长1公里，及配套设施建设。</t>
  </si>
  <si>
    <t>解决村民生产问题，改善基础设施，方便60户256人生产作业。</t>
  </si>
  <si>
    <t>良口乡产口村新寨屯二组产业路</t>
  </si>
  <si>
    <t>项目总长6.232公里，路基宽为4.5 m，路面宽为3.5 m；采用3 .5m行车道+2×0.5m培土路肩，设置涵洞28道，每道7米，总共196米；全部为新建圆管涵。</t>
  </si>
  <si>
    <t>项目建成后能改善群众出行以及农作物的运输，有效的降低了群众的运输成本，提高群众的收入</t>
  </si>
  <si>
    <t>降低运输成本，提高收益，带动产业发展</t>
  </si>
  <si>
    <t>良口乡产口村寨沙屯油茶基地产业路硬化</t>
  </si>
  <si>
    <t>项目建成后有方便群众出行，降低了农作物运输成本，增加群众收入，带动产业发展</t>
  </si>
  <si>
    <t>改善生产生活条件，降低运输成本，促进产业发展，方便群众出行</t>
  </si>
  <si>
    <t>洋溪乡高露村中寨屯杉木产业基地新建产业路项目(布萨至加甲下)</t>
  </si>
  <si>
    <t>路面长4公里、路面宽4.5米，路基6米，压实砂石基层厚15厘米；两边培路肩宽各0.75米；合理设置涵洞、边沟、错车道等</t>
  </si>
  <si>
    <t>便利高露村产业路输出产业发展</t>
  </si>
  <si>
    <t>改善高露村的生活件，促进产业运输方便，方便群众出行</t>
  </si>
  <si>
    <t>洋溪乡玉民村新寨产业基地至两胜刘产业基地新建产业路项目</t>
  </si>
  <si>
    <t>新建新寨产业基地至两胜刘产业基地路面长5公里、路面宽5米产业路。</t>
  </si>
  <si>
    <t>完成新建路面长5公里产业路</t>
  </si>
  <si>
    <t>解决村与村屯级道路通车问题，改善村基础设施，方便群众交通出行安全。</t>
  </si>
  <si>
    <t>信洞村</t>
  </si>
  <si>
    <t>洋溪乡信洞村新村至高记农户联营优质稻基地产业路硬化项目</t>
  </si>
  <si>
    <t>项目总长1.260公里，路基宽为4.5 m，路面宽为3.5 m；采用3 .5m行车道+2×0.5m培土路肩，设置涵洞2道，每道12米，总共24米；全部为新建圆管涵。</t>
  </si>
  <si>
    <r>
      <rPr>
        <sz val="14"/>
        <rFont val="宋体"/>
        <charset val="134"/>
      </rPr>
      <t>该基地涉及油茶产业</t>
    </r>
    <r>
      <rPr>
        <u/>
        <sz val="14"/>
        <rFont val="宋体"/>
        <charset val="134"/>
        <scheme val="minor"/>
      </rPr>
      <t xml:space="preserve"> 124 </t>
    </r>
    <r>
      <rPr>
        <sz val="14"/>
        <rFont val="宋体"/>
        <charset val="134"/>
        <scheme val="minor"/>
      </rPr>
      <t>亩、茶叶</t>
    </r>
    <r>
      <rPr>
        <u/>
        <sz val="14"/>
        <rFont val="宋体"/>
        <charset val="134"/>
        <scheme val="minor"/>
      </rPr>
      <t xml:space="preserve"> 320 </t>
    </r>
    <r>
      <rPr>
        <sz val="14"/>
        <rFont val="宋体"/>
        <charset val="134"/>
        <scheme val="minor"/>
      </rPr>
      <t>亩、优质稻</t>
    </r>
    <r>
      <rPr>
        <u/>
        <sz val="14"/>
        <rFont val="宋体"/>
        <charset val="134"/>
        <scheme val="minor"/>
      </rPr>
      <t xml:space="preserve"> 560 </t>
    </r>
    <r>
      <rPr>
        <sz val="14"/>
        <rFont val="宋体"/>
        <charset val="134"/>
        <scheme val="minor"/>
      </rPr>
      <t>亩、杉木</t>
    </r>
    <r>
      <rPr>
        <u/>
        <sz val="14"/>
        <rFont val="宋体"/>
        <charset val="134"/>
        <scheme val="minor"/>
      </rPr>
      <t xml:space="preserve"> 168 </t>
    </r>
    <r>
      <rPr>
        <sz val="14"/>
        <rFont val="宋体"/>
        <charset val="134"/>
        <scheme val="minor"/>
      </rPr>
      <t>亩，项目建成后大大降低农户运输化肥及农副产品的运输成本，改善群众生产生活条件的同时，完善产业基地的配套基础设施。</t>
    </r>
  </si>
  <si>
    <t>项目建成后大大降低农户运输化肥及农副产品的运输成本，改善群众生产生活条件的同时，完善产业基地的配套基础设施。受益户478户，受益人口1949人。</t>
  </si>
  <si>
    <t>富禄乡培进村列嘎至别塘山油茶基地产业路硬化项目</t>
  </si>
  <si>
    <t>硬化路面长3.5公里、路面宽3.5米、厚20厘米，压实砂石基层厚10厘米；两边培路肩宽各1米；合理设置涵洞、边沟、错车道等</t>
  </si>
  <si>
    <t>解决贫困村产业路问题，改善贫困村基础设施，方便415户2145人出行水平。</t>
  </si>
  <si>
    <t>富禄村</t>
  </si>
  <si>
    <t>富禄乡富禄村葛亮屯产业路建设工程</t>
  </si>
  <si>
    <t>新建产业路井班-岑牙-岑远-管电白-轮岑，全长约7公里，宽4米</t>
  </si>
  <si>
    <t>解决富禄村葛亮屯产业发展问题，收益群众736人，杉树1200亩，油茶200亩</t>
  </si>
  <si>
    <t>改善富禄村葛亮屯的生产生活条件，促进产业发展。</t>
  </si>
  <si>
    <t>石碑村</t>
  </si>
  <si>
    <t>梅林乡石碑村广现坡产业路硬化项目</t>
  </si>
  <si>
    <t>硬化路面长5.5公里、路面宽4米、厚20厘米，压实砂石基层厚20厘米；两边培路肩宽各0.5米；合理设置涵洞、边沟、错车道等</t>
  </si>
  <si>
    <t>完成硬化路面长5.5公里，及配套设施建设。</t>
  </si>
  <si>
    <t>解决贫困村与非贫困村屯级道路通车问题，改善村寨基础设施，方便490户1849人出行水平和发展产业</t>
  </si>
  <si>
    <t>良冲村</t>
  </si>
  <si>
    <t>同乐乡良冲村培秀屯岑塔约林区道路建设工程</t>
  </si>
  <si>
    <t>项目总长3.634公里,路基宽为4.5 m，路面宽为3.5 m；采用3 .5m行车道+2×0.5m培土路肩，设置涵洞9道，每道6米，总共54米；全部为新建圆管涵</t>
  </si>
  <si>
    <t>完成硬化路面长4公里，及配套设施建设。方便735户，3054人安全出行。</t>
  </si>
  <si>
    <t>完善产业基地配套设施，扩大产业种植规模，促进产业提质增效。增加农户收入，壮大村集体经济。方便735户3054人开展产业活动。</t>
  </si>
  <si>
    <t>孟寨村</t>
  </si>
  <si>
    <t>同乐乡孟寨村富北亮竹和央友林区道路建设工程</t>
  </si>
  <si>
    <t>项目总长2.155公里、央友林区项目总长1.734公里，路基宽为4.5 m，路面宽为3.5 m；采用3 .5m行车道+2×0.5m培土路肩，富北亮竹设置涵洞4道，每道6米，总共24米、央友林区设置涵洞5道，每道6米，总共30米；全部为新建圆管涵。</t>
  </si>
  <si>
    <t>完成林区道路建设4.4公里，及配套设施建设。解决699户2787人产业生产出行困难问题。</t>
  </si>
  <si>
    <t>完善产业交通设施，解决贫困村村民发展产业出行困难问题，提高村民经济收入，方便699户2787人发展林区经济。带动优质稻256亩，茶叶356亩，杉木587亩，茶油283亩产业提质增效。</t>
  </si>
  <si>
    <t>同乐乡高旁村登弄两茶产业基地新建产业路项目</t>
  </si>
  <si>
    <t>硬化产业路。长3.8公里、路面宽3.5米、厚20厘米，压实砂石基层厚10厘米；两边培路肩宽各0.5米；合理设置涵洞、边沟、错车道等。</t>
  </si>
  <si>
    <t>完成硬化路面长2.8公里，及配套设施建设。保障446户1723人出行安全。</t>
  </si>
  <si>
    <t>解决贫困村产业道路通车问题，改善贫困村基础设施，方便446户1723人出行安全，保障村民出行安全，促进村民产业发展。</t>
  </si>
  <si>
    <t>县统战部</t>
  </si>
  <si>
    <t>岜团村岜团屯</t>
  </si>
  <si>
    <t>独峒镇岜团村民族特色村寨旅游产业发展配套设施项目</t>
  </si>
  <si>
    <t>新便民桥1座，宽4.5米，长度23米；新石板路80米，1.2宽；栈道长433米，宽2.1米；</t>
  </si>
  <si>
    <t>统战部</t>
  </si>
  <si>
    <t>新建风雨桥1座，宽4.5米，长度23米；新石板路80米，1.2宽；栈道长433米，宽2.1米；</t>
  </si>
  <si>
    <t>项目建成后，将全面提升民族村寨“形、实、魂”，补齐基础设施和公共服务设施短板弱项，依托村寨地域特点和文化特色，积极发展民俗风情旅游，打造特色乡村旅游品牌。推动民族村寨建设成为多姿多彩乡土文化繁荣发展、巩固拓展脱贫攻坚成果和乡村振兴，扎实推进各民族交往交流交融，擦亮的宜居宜业和美村寨，使其成为引领民族村寨高质量发展的标杆示范。</t>
  </si>
  <si>
    <t>少数民族发展任务</t>
  </si>
  <si>
    <t>八江镇八斗村中朝屯冲喜至岗补苗油茶基地产业路硬化建设项目</t>
  </si>
  <si>
    <t>产业路硬化路线全长2.6 公里，路基宽度：4.5 米，路面宽度：3.5 米
。包括预留排水沟、路肩回填、涵洞、挡土墙等；</t>
  </si>
  <si>
    <t>该基地涉及油茶587亩、茶叶202亩、优质稻36亩、杉木1123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</si>
  <si>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泗联村</t>
  </si>
  <si>
    <t>古宜镇泗联村白花屯窍泠屯油茶基地新建产业路项目</t>
  </si>
  <si>
    <t>产业路硬化路场0.963公里，路基宽度：4.5 米，路面宽度：3.5 米。新开挖产业路2.937公里，路基宽4.5米，路面宽3.5米（碎石垫层厚15cm+磨耗层厚2cm）。包括预留排水沟、路肩回填、涵洞、挡土墙等。</t>
  </si>
  <si>
    <t>该基地涉及油茶200亩，茶叶1900亩、中草药20亩、南竹130亩、杉木1300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</si>
  <si>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洋溪乡信洞村翁布至面长农户联营油茶基地产业路硬化项目</t>
  </si>
  <si>
    <t>产业路硬化路线全长 3.2095公里，路基宽度：4.5 米，路面宽度：3.5 米
。包括预留排水沟、路肩回填、涵洞等；</t>
  </si>
  <si>
    <t>该基地涉及油茶226亩、茶叶425亩、优质稻420亩、杉木620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</si>
  <si>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梅林乡梅林村宝花山富硒茶油基地产业道路硬化项目</t>
  </si>
  <si>
    <t>产业路硬化路线全长2.473 公里，路基宽度：4.5 米，路面宽度：3.5 米
。包括预留排水沟、路肩回填、涵洞等；</t>
  </si>
  <si>
    <t xml:space="preserve">产业路硬化路线全长2.473 公里，路基宽度：4.5 米，路面宽度：3.5 米
。包括预留排水沟、路肩回填、涵洞等；
</t>
  </si>
  <si>
    <t>该基地涉及油茶860亩、茶叶115亩、杉木1213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</si>
  <si>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丹洲镇江荷村大桥山农户联营竹木基地产业路硬化项目</t>
  </si>
  <si>
    <t>产业路硬化路线全长1.98公里，路基宽度：4.5 米，路面宽度：3.5 米
。包括预留排水沟、路肩回填、涵洞、挡土墙等；</t>
  </si>
  <si>
    <t>该基地涉及茶叶50亩、杉木2000亩、竹木150亩。项目建成后，将有力推动产业发展，大幅提高村民产业生产效率，显著降低农户运输化肥及农副产品的成本。全面改善农业生产与出行安全条件，辐射带动周边农户产业进步。促进各民族团结奋斗、繁荣发展，进一步铸牢中华民族共同体意识，助力乡村振兴。</t>
  </si>
  <si>
    <t>岑甲村</t>
  </si>
  <si>
    <t>同乐乡岑甲村归岳屯小型公益基础设施项目</t>
  </si>
  <si>
    <t>新建水毁、护坡共计5幅64.0延米，防撞墩3幅27米，安全防护栏287米</t>
  </si>
  <si>
    <t>新建水毁、护坡共计5幅64.0延米，防撞墩3幅27米，安全防公路护栏287米</t>
  </si>
  <si>
    <t>项目建成后，将对村内交通设施进行全方位的升级完善，极大地改善村民出行条件，为735户共计2858人提供坚实的安全出行保障。促进各民族在生产生活中的交流合作，携手共同团结奋斗，实现共同繁荣发展，进一步铸牢中华民族共同体意识，助力乡村和谐发展。</t>
  </si>
  <si>
    <t>县水利局</t>
  </si>
  <si>
    <t>斗江镇周牙村周村屯人饮维修项目</t>
  </si>
  <si>
    <t>建设人饮水池及铺设水管</t>
  </si>
  <si>
    <t>2025年2月-2025年11月</t>
  </si>
  <si>
    <t>水利局</t>
  </si>
  <si>
    <t>农村饮水安全事务站</t>
  </si>
  <si>
    <t>保障农村饮水安全，受益人口211户688人。</t>
  </si>
  <si>
    <t>斗江镇沙宜村杉木寨屯供水保障设施建设工程</t>
  </si>
  <si>
    <t>总长10公里，水源头过滤池一座、拦水坝一座，100㎡水池一座，水源头50水管4公里，110主管2公里，50分管1公里，入户25管3公里。</t>
  </si>
  <si>
    <t>保障农村饮水安全，受益人口134户580.</t>
  </si>
  <si>
    <t>同乐乡高旁村水源工程</t>
  </si>
  <si>
    <t>1、主坝部分：主坝面防渗处理，坝顶硬化、坝脚新建齿墙；2、副坝部分、新建C20毛石砼坝体，硬化溢洪道排水沟；3、管网部分：de75引水管长1850米，de280清池管长75米。</t>
  </si>
  <si>
    <t>保障农村饮水安全，受益人口405户1513人。</t>
  </si>
  <si>
    <t>同乐乡同乐村归斋安全饮水提升工程</t>
  </si>
  <si>
    <t>1座水源集水池、1座消毒净化进水口设施，1个100吨位水池，铺设满足水压需求的“国标”人饮管，水源管长2800米（其中110＃管600米、90＃管1500米、75＃管700米），入户管4500米（其中63＃管1200米、50＃1000米、32＃2300米</t>
  </si>
  <si>
    <t>保障农村饮水安全，受益人口1402户4963人.</t>
  </si>
  <si>
    <t>三江侗族自治县林溪镇程阳集中供水项目</t>
  </si>
  <si>
    <t>在程阳景区北门服务区新建水厂，就地抽取程阳河地表水处理后，进行水源补水。据规划结合实际情况，本次设计供水现有人口 7197 人，按设计水平年为 10 年预测，供水人口达到 12538 人，经计算，日供水量为 1417m³/d，年供水量 51.72 万吨。据《村镇供水工程技术规范 SL687-2014》，考虑到程阳八寨的发展需要，程阳集中供水项目设备规模为 1500m³/d。</t>
  </si>
  <si>
    <t>2025年2月-2026年11月</t>
  </si>
  <si>
    <t>解决程阳八寨中四个村寨目前供水不足的问题，解决程阳八寨景区近期发展急需供水的问题。按设计水平年为 10 年预测，供水人口达到 12538 人，经计算，日供水量为 1417m³/d，年供水量 51.72 万吨。据《村镇供水工程技术规范 SL687-2014》，考虑到程阳八寨的发展需要，程阳集中供水项目设备规模为 1500m³/d。</t>
  </si>
  <si>
    <t>高友村</t>
  </si>
  <si>
    <t>林溪镇高友村安全饮水巩固提升新建安全饮水工程</t>
  </si>
  <si>
    <t>新建水池200立方高位水池一座、拦水坝一座及水源管路及水池出水管及配套设施，水源保水护岸100m，抽水集水池一座，施工便道300m</t>
  </si>
  <si>
    <t>解决贫困村群众枯水期供及节假日水不足问题，方便490户1924人安全饮水问题。</t>
  </si>
  <si>
    <t>具盘村</t>
  </si>
  <si>
    <t>独峒镇具盘村旧具屯人饮提升工程</t>
  </si>
  <si>
    <t>新建200立方水池，200米网管，1500米水源管，电杆5根，电线700米，抽水机一台，抽水房一个</t>
  </si>
  <si>
    <t>保障农村饮水安全，受益人口557人。</t>
  </si>
  <si>
    <t>布代村</t>
  </si>
  <si>
    <t>八江镇布代村孟田屯水源工程</t>
  </si>
  <si>
    <t>新建100T水池一座，新建配套管网9480米</t>
  </si>
  <si>
    <t>保障农村饮水安全，受益人口1478人。</t>
  </si>
  <si>
    <t>古宜镇周坪村下林江屯饮水安全巩固提水工程</t>
  </si>
  <si>
    <t>新建水池50T一座，新建无法过滤池一座，新建配套网管7900米</t>
  </si>
  <si>
    <t>保障农村饮水安全，受益人口635人。</t>
  </si>
  <si>
    <t>古宜镇周坪村榕树屯人饮提升工程</t>
  </si>
  <si>
    <t>新建100吨水池1个，饮水管约2000米</t>
  </si>
  <si>
    <t>解决周坪村饮水安全问题，保证151户576人饮水安全</t>
  </si>
  <si>
    <t>古皂村</t>
  </si>
  <si>
    <t>古宜镇古皂村罗古屯饮水提升工程</t>
  </si>
  <si>
    <t>新建100T水池一座、增设水源管，过滤池2座，规格长2米，宽1.5米，高1.5米，引水管2500米</t>
  </si>
  <si>
    <t>改善农村基础设施，解决罗古屯56户214人的饮水困难问题</t>
  </si>
  <si>
    <t>程村乡头坪村饮水项目维修工程</t>
  </si>
  <si>
    <t>1.跨河管网500米*3；2.水泥墩2个；3.钢绞线500米*3；4.维修水池1座</t>
  </si>
  <si>
    <t>保障农村饮水安全，受益人口1371人</t>
  </si>
  <si>
    <t>泗里村</t>
  </si>
  <si>
    <t>程村乡泗里村显塘屯安全饮水建设项目</t>
  </si>
  <si>
    <t>150立方米水池1个，配套管网3000米</t>
  </si>
  <si>
    <t>解决显塘屯饮水安全问题，保证82户348人饮水安全。</t>
  </si>
  <si>
    <t>和平乡清江村六甲组饮水安全维修工程</t>
  </si>
  <si>
    <t>六甲组麻呢人饮水管维修更换，50#水源管3500米，25#水源管1800米</t>
  </si>
  <si>
    <t>通过新建人饮，解决农户饮水问题，提高群众满意度，直接受益37户106人。</t>
  </si>
  <si>
    <t>八江镇布央村美地屯人饮水池项目</t>
  </si>
  <si>
    <t>新增水源管3000米、蓄水池200吨一座，进户网管3000米</t>
  </si>
  <si>
    <t xml:space="preserve"> </t>
  </si>
  <si>
    <t>保障农村饮水安全，受益人口1017人.</t>
  </si>
  <si>
    <t>林溪镇林溪村平地棉屯人饮管网维修工程</t>
  </si>
  <si>
    <t>人饮消防100镀锌管680米，阀门5个，消防栓4个。到户镀锌管80管100米，40管80米，20管300米及其配套设施</t>
  </si>
  <si>
    <t>保障农村饮水安全，受益人口153人.</t>
  </si>
  <si>
    <t>丹洲镇板江社区雷口组人饮工程</t>
  </si>
  <si>
    <t>雷口组新建100立方米高位水池一座，人饮管道总长4500米。</t>
  </si>
  <si>
    <t>保障农村饮水安全，受益人口251人.</t>
  </si>
  <si>
    <t>丹洲镇六孟村外寨屯人饮入户管网改造项目</t>
  </si>
  <si>
    <t>内径100㎜PE管长2500米、内径40㎜PE长1000米，消防栓13个</t>
  </si>
  <si>
    <t>解决饮水问题，确保81户320人饮水得到保障</t>
  </si>
  <si>
    <t>梅林中学饮用水水质净化工程</t>
  </si>
  <si>
    <t>拦水坝，沉沙井，无阀过滤池各一座，简易消毒设备一套。</t>
  </si>
  <si>
    <t>解决梅林中学饮水安全问题，保证梅林中学500人饮水安全</t>
  </si>
  <si>
    <t>篦梳村</t>
  </si>
  <si>
    <t>高基乡篦梳村上河屯新增人饮建设工程</t>
  </si>
  <si>
    <t>新建人饮水池一个（50吨）、拦溪坝一个、水源管3500米（50管）、过滤池一个、入户管网3000米等工程</t>
  </si>
  <si>
    <t>解决非贫困村屯人饮水问题，改善方便51户177人饮水安全。</t>
  </si>
  <si>
    <t>拉旦村</t>
  </si>
  <si>
    <t>高基乡拉旦村台竹山屯人饮水池提升工程</t>
  </si>
  <si>
    <t>新建20立方人饮水
池一座</t>
  </si>
  <si>
    <t>巩固脱贫攻坚成果，提升整屯60人的安全饮水质量，提高人民群众满意度。</t>
  </si>
  <si>
    <t>富禄乡富禄村岑胖屯人饮提水工程</t>
  </si>
  <si>
    <t>岑胖屯新建储水池50吨、抽水设备两套及配套网管800米、建设配电房</t>
  </si>
  <si>
    <t>解决饮水问题，确保128户532人饮水得到保障.</t>
  </si>
  <si>
    <t>纯德村</t>
  </si>
  <si>
    <t>富禄乡纯德村水源工程</t>
  </si>
  <si>
    <t>对现有蓄水山塘主体进行挖深、加宽、加固。挖土约7600立方米，挖石约2500立方米，建挡土墙约1860立方米，接饮水管至村上水池等。</t>
  </si>
  <si>
    <t>改善贫困村基础设施，保障村寨消防水源，有效保障生产生活用水，作为出现长期干旱时村民应饮用水源</t>
  </si>
  <si>
    <t>洋溪乡洋溪村寨湾屯移民新村人饮工程项目</t>
  </si>
  <si>
    <t>新建16户人饮管网及配套设施。</t>
  </si>
  <si>
    <t>解决饮水问题，确保16户75人饮水得到保障.</t>
  </si>
  <si>
    <t>洋溪乡波里上寨屯新建人饮水源工程项目</t>
  </si>
  <si>
    <t>新建一个水源沉淀池过滤池，安装50PE管2000米</t>
  </si>
  <si>
    <t>解决饮水问题，确保172户764人饮水得到保障.</t>
  </si>
  <si>
    <t>白毛村</t>
  </si>
  <si>
    <t>良口乡白毛村大团屯水源工程</t>
  </si>
  <si>
    <t>水源提升一处，200米钢管，抽水设备一套</t>
  </si>
  <si>
    <t>提升大团屯132户479人安全饮水</t>
  </si>
  <si>
    <t>良口乡产口村新寨、旧寨屯屯内人饮管网</t>
  </si>
  <si>
    <t>整屯更换人饮水管和消防水管DN100镀锌管8000米，新建20立方水池</t>
  </si>
  <si>
    <t>解决饮水问题，确保527户1987人饮水得到保障.</t>
  </si>
  <si>
    <t>林溪镇高友村安全饮水巩固提升配电安装工程</t>
  </si>
  <si>
    <t>新装160KVA台变1台,综合配电箱1套及配套设施</t>
  </si>
  <si>
    <t>老堡社区</t>
  </si>
  <si>
    <t>老堡乡老堡社区人饮管网维修工程</t>
  </si>
  <si>
    <t>维修老堡街道管网，新增老堡水源。</t>
  </si>
  <si>
    <t>解决饮水问题，确保175户532人饮水得到保障.</t>
  </si>
  <si>
    <t>各乡镇</t>
  </si>
  <si>
    <t>三江侗族自治县2025年农村饮水水旱灾害维修抢修工程</t>
  </si>
  <si>
    <t>对各乡镇因冰冻、强降雨受损及旱灾影响的饮水工程进行修复，维修抢修采购水管管材等。</t>
  </si>
  <si>
    <t>保障安全饮水受益1.5万人</t>
  </si>
  <si>
    <t>县组织部</t>
  </si>
  <si>
    <t>15个乡镇</t>
  </si>
  <si>
    <t>113个行政村（社区）</t>
  </si>
  <si>
    <t>2025年三江侗族自治县第一书记建设资金</t>
  </si>
  <si>
    <t xml:space="preserve">乡村建设行动
</t>
  </si>
  <si>
    <t>解决98个脱贫村、8个易地扶贫搬迁安置点（社区），7个乡村振兴重点村（面上村）的项目建设问题（附件3）</t>
  </si>
  <si>
    <t>组织部</t>
  </si>
  <si>
    <t>通过衔接资金项目建设，突出对乡村振兴重点帮扶村、脱贫村、易地搬迁安置点等重点地区，突出帮扶监测对象等重点人群，着力补齐乡村振兴建设短板弱项。</t>
  </si>
  <si>
    <t>县自然资源和规划局</t>
  </si>
  <si>
    <t>所涉及的26个行政村</t>
  </si>
  <si>
    <t>三江侗族自治县乡村地区“通则式”规划管理规定编制项目</t>
  </si>
  <si>
    <t>乡村建设行动-村庄规划编制（含修编）</t>
  </si>
  <si>
    <t>三江县乡村地区“通则式”规划管理规定编制项目，将实现未编制村庄规划的26个行政村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</si>
  <si>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自然资源和规划局</t>
  </si>
  <si>
    <t>实现未编制村庄规划的村屯规划管理全覆盖，为乡村地区的国土空间开发保护、实施国土空间用途管制、核发乡村建设项目规划许可、保障乡村振兴项目用地。完善村屯基础设施建设，提升村屯基础设施环境和生活条件，改善生活生产条件，开展各项建设活动提供规划依据。</t>
  </si>
  <si>
    <t>政务购买第三方服务，无联农带农富农机制</t>
  </si>
  <si>
    <t>高岜村</t>
  </si>
  <si>
    <t>柳州市三江侗族自治县同乐乡高岜村正平小学滑坡地质灾害治理工程</t>
  </si>
  <si>
    <t>乡村建设行动-自然灾害防治综合体系</t>
  </si>
  <si>
    <t>建设内容：削坡工程+锚杆（索）格构+重力式挡土墙等进行综合治理</t>
  </si>
  <si>
    <t>通过建设项目，解决当地学校师生53人生命财产安全，消除地质灾害安全隐患，保障群众生活安全</t>
  </si>
  <si>
    <t>保障人民群众生命财产安全，方便群众出行生产生活。</t>
  </si>
  <si>
    <t>柳州市三江侗族自治县同乐乡孟寨村孟寨屯滑坡地质灾害治理工程</t>
  </si>
  <si>
    <t>建设内容：重力式挡土墙+钢管桩+截排水工程等进行综合治理</t>
  </si>
  <si>
    <t>通过建设项目，解决当地村民42人生命财产安全，消除地质灾害安全隐患，保障群众生活安全</t>
  </si>
  <si>
    <t>柳州市三江侗族自治县梅林乡石碑村石碑屯滑坡地质灾害治理工程</t>
  </si>
  <si>
    <t>建设内容：重力式挡土墙+锚杆（索）格构+截排水工程等进行综合治理</t>
  </si>
  <si>
    <t>通过建设项目，解决当地村民63人生命财产安全，消除地质灾害安全隐患，保障群众生活安全</t>
  </si>
  <si>
    <t>东风村</t>
  </si>
  <si>
    <t>柳州市三江侗族自治县丹洲镇东风村东风屯和红村屯滑坡地质灾害治理工程</t>
  </si>
  <si>
    <t>建设内容：清坡工程+锚杆（索）格构+重力式挡土墙+排水工程等进行综合治理</t>
  </si>
  <si>
    <t>通过建设项目，解决当地村民25人生命财产安全，消除地质灾害安全隐患，保障群众生活安全</t>
  </si>
  <si>
    <t>高迈村</t>
  </si>
  <si>
    <t>三江侗族自治县八江镇高迈村高迈屯滑坡地质灾害地质工程</t>
  </si>
  <si>
    <t>通过建设项目，解决当地村民80人生命财产安全，消除地质灾害安全隐患，保障群众生活安全</t>
  </si>
  <si>
    <t>归斗村</t>
  </si>
  <si>
    <t>柳州市三江侗族自治县良口乡归斗村归斗屯滑坡地质灾害治理工程</t>
  </si>
  <si>
    <t>通过建设项目，解决当地村民48人生命财产安全，消除地质灾害安全隐患，保障群众生活安全</t>
  </si>
  <si>
    <t>柳州市三江侗族自治县程村乡泗里村严溪屯滑坡地质灾害治理工程</t>
  </si>
  <si>
    <t>建设内容：锚杆（索）格构+重力式挡土墙+排水工程等进行综合治理</t>
  </si>
  <si>
    <t>通过建设项目，解决当地村民10人生命财产安全，消除地质灾害安全隐患，保障群众生活安全</t>
  </si>
  <si>
    <t>柳州市三江侗族自治县和平乡板六村古良屯崩塌地质灾害治理工程</t>
  </si>
  <si>
    <t>通过建设项目，解决当地村民12人生命财产安全，消除地质灾害安全隐患，保障群众生活安全</t>
  </si>
  <si>
    <t>柳州市三江侗族自治县良口乡白毛村大团屯滑坡塌地质灾害治理工程</t>
  </si>
  <si>
    <t>通过建设项目，解决当地村民17人生命财产安全，消除地质灾害安全隐患，保障群众生活安全</t>
  </si>
  <si>
    <t>江口村</t>
  </si>
  <si>
    <t>柳州市三江侗族自治县高基乡江口村江口屯和坵里屯崩塌、滑坡地质灾害治理工程</t>
  </si>
  <si>
    <t>建设内容：清坡工程+重力式挡土墙+排水工程等进行综合治理</t>
  </si>
  <si>
    <t>柳州市三江侗族自治县洋溪乡高露村平铺屯崩塌地质灾害治理工程</t>
  </si>
  <si>
    <t>重力式挡土墙+排水工程</t>
  </si>
  <si>
    <t>通过建设项目，解决当地村民30人生命财产安全，消除地质灾害安全隐患，保障群众生活安全</t>
  </si>
  <si>
    <t>柳州市三江侗族自治县老堡乡老堡村老堡乡政府办公楼崩塌地质灾害治理工程</t>
  </si>
  <si>
    <t>通过建设项目，解决当地村民35人生命财产安全，消除地质灾害安全隐患，保障群众生活安全</t>
  </si>
  <si>
    <t>布糯村</t>
  </si>
  <si>
    <t>柳州市三江侗族自治县良口乡布糯村布糯屯滑坡地质灾害治理工程</t>
  </si>
  <si>
    <t>通过建设项目，解决当地村民8人生命财产安全，消除地质灾害安全隐患，保障群众生活安全</t>
  </si>
  <si>
    <t>柳州市三江侗族自治县洋溪乡信洞村盘岩屯滑坡地质灾害治理工程</t>
  </si>
  <si>
    <t>钢管桩+截排水</t>
  </si>
  <si>
    <t>县生态环境局</t>
  </si>
  <si>
    <t>八江镇岩脚村生活污水治理项目</t>
  </si>
  <si>
    <t>在适应采取集中处置的自然屯采用人工湿地处理方式进行处置；其他自然屯采用生活污水资源化利用方式进行处置</t>
  </si>
  <si>
    <t>生态环境局</t>
  </si>
  <si>
    <t xml:space="preserve">1.完成一座污水处理设施建设 2.控制在成本内，3.2025年完成建设并投入使用                             </t>
  </si>
  <si>
    <t>通过完善村屯污水布局提，改善环境质量，提升群众获得感</t>
  </si>
  <si>
    <t>里盘村</t>
  </si>
  <si>
    <t>独峒镇里盘村里盘屯生活污水治理项目</t>
  </si>
  <si>
    <t>建设污水处理终端及配套管网建设</t>
  </si>
  <si>
    <t>县住建局</t>
  </si>
  <si>
    <t>独峒村</t>
  </si>
  <si>
    <t>独峒镇独峒村屯内排水及生活垃圾转运设施项目</t>
  </si>
  <si>
    <t>1.独峒新村：400x400排水暗沟230m、650x500排水沟330m；垃圾转运点2个。  2.独峒屯：400x400排水暗沟125m、500x400排水沟600m；253m排污管、600、14座检查井；垃圾转运点2个。                                       3.六归屯：500x400排水沟1000m 4.高弄屯：500x400排水沟1000m。</t>
  </si>
  <si>
    <t>2025年3月--2025年11月</t>
  </si>
  <si>
    <t>三江县住建局</t>
  </si>
  <si>
    <t>完成独峒村屯三面光排污沟建设和新建垃圾转运点4座及配套设施建设</t>
  </si>
  <si>
    <t>改善村民居住环境，提高居民生活质量，提升居民满意度。</t>
  </si>
  <si>
    <t>独峒镇干冲村牙戈屯下寨片区生活垃圾转运设施项目</t>
  </si>
  <si>
    <t>新建垃圾转运点6个。</t>
  </si>
  <si>
    <t>完成新建垃圾转运点6个及配套设施建设。</t>
  </si>
  <si>
    <t>高基乡高基村屯内排水及生活垃圾转运设施项目</t>
  </si>
  <si>
    <t>1.上板瓦屯:道路硬化部分:20cm砼面层、面积700,排水沟部分:600x400排水沟200m、800x500排水暗沟120m、500x600排水暗沟150m、600x600排水沟80m,排水管部分:10m排污管600,垃圾转运点1个.
2.平寨屯:道路硬化部分:20cm砼面层、面积455,排水沟部分:650x700排水沟130m、检查井1座.
3.红滩屯：道路硬化部分：20cm砼面层、面积280，排水沟部分：400x400排水暗沟180m，挡土墙部分：混凝土挡土墙长10m，高3.2m。排水涵管6mx5
4.宇论口屯：道路硬化部分：15cm混石垫层、15cm砼面层、面积400</t>
  </si>
  <si>
    <t>完成高基村排水沟、生活垃圾转运、巷道硬化项目建设</t>
  </si>
  <si>
    <t>高基乡篦梳村基础设施及生活垃圾转运设施项目</t>
  </si>
  <si>
    <t>1.八界屯:道路硬化部分:15cm砼面层、面积84,排水沟部分:500x400排水沟80m、400x300排水沟50m,排污管部分:30m排污管600、4m排污管300,挡土墙部分:混凝土挡土墙长20m，高2.1m,垃圾转运点1个.
2.甘岭屯:排水沟部分:水沟底修复30m,垃圾转运点1个,太阳能路灯10盏
3.篦梳屯:道路硬化部分:道路硬化（20cm厚）共计140平米,垃圾转运点1个，
太阳能路灯20盏。
4.上河屯：道路硬化部分：15cm砼面层、面积322、15cm混石垫层、20cm砼面层、面积112，排水沟部分：400x300排水沟150m、650x500排水沟160m，排污管部分：10m排污管600、8m排污管300，垃圾转运点1个，太阳能路灯10盏</t>
  </si>
  <si>
    <t>完成篦梳村垃圾转运点、道路硬化、排水沟及道路亮化工程项目</t>
  </si>
  <si>
    <t>老堡乡车田村道路硬化及生活垃圾转运设施项目</t>
  </si>
  <si>
    <t>1.口寨：道路硬化：20cm厚碎石垫层，20cm砼面层，35mx3m，面积105㎡
2.脑寨:盖板涵砼盖板涵3mx3m，1座。道路硬化20cm砼面层，80mx3m，面积240㎡，破软岩2mx6mx80m，960m³；20cm砼面层，206mx3.5m，面积721㎡，垃圾转运点3个。</t>
  </si>
  <si>
    <t>完成车田村道路硬化，垃圾垃圾转运点建设。</t>
  </si>
  <si>
    <t>车寨村</t>
  </si>
  <si>
    <t>梅林乡车寨村基础设施及生活垃圾转运设施项目</t>
  </si>
  <si>
    <t>1.平寨:道路硬化:15cm厚砼面层，50m*1.5m，面积75㎡,排水沟300x300排水暗沟30m,垃圾转运点2个.
2.相思:台阶巷道:砼台阶巷道100m*1.2m,垃圾转运点2个.
3.寨明屯:道路硬化30cm厚碎石垫层，20cm砼面层，150m*3.5m，面积525㎡,阶梯砼台阶110mx1.2m，踏步0.28mx0.15m,人行步道15cm厚砼面层90mx1.2m,排水明沟300x300砼排水明沟50m,垃圾转运点2个,路灯10盏.</t>
  </si>
  <si>
    <t>完成车寨村道路硬化，垃圾垃圾转运点，路灯建设。</t>
  </si>
  <si>
    <t>和平乡清江村基础设施建设及生活垃圾转运设施项目</t>
  </si>
  <si>
    <t>1.上、下社洞屯:盖板涵砼盖板涵4.5mx3m，2座，12mx3m，1座
2.青马屯:排水沟盖板钢筋砼盖板，100m长x0.7m宽x0.08m厚,排污管波纹管DN300长270m,垃圾转运点6个,太阳能路灯5盏.</t>
  </si>
  <si>
    <t>完成巷道硬化及排水沟，太阳能路灯安装，提升群众满意度</t>
  </si>
  <si>
    <t>良口乡良口村基础设施建设及生活垃圾转运设施项目</t>
  </si>
  <si>
    <t>1.渔民新村:排水暗沟300x300排水暗沟330m，DN300波纹管90m.
2.良口下寨:太阳能路灯10盏，垃圾转运点4个。</t>
  </si>
  <si>
    <t>完成良口村巷道硬化及排水沟，太阳能路灯安装，垃圾转运设施建设，提升群众满意度</t>
  </si>
  <si>
    <t>归内村</t>
  </si>
  <si>
    <t>八江镇归内村基础设施建设及人居环境整治项目</t>
  </si>
  <si>
    <t>挡土墙部分：C25毛砼挡土墙，长12米，道路硬化部分：10cm厚碎石垫层，20cm砼面层，面积675㎡，太阳能路灯16盏。</t>
  </si>
  <si>
    <t>完成归内村巷道硬化及排水沟，太阳能路灯安装，垃圾转运设施建设，提升群众满意度</t>
  </si>
  <si>
    <t>程村乡头坪村基础设施建设及生活垃圾转运设施项目</t>
  </si>
  <si>
    <t>道路硬化部分：10cm厚碎石垫层，20cm砼面层，面积743.5㎡，垃圾转运站8个，挡土墙部分：长8米，高1米；长10米，高2.5米</t>
  </si>
  <si>
    <t>完成头坪村巷道硬化，垃圾转运设施建设，提升群众满意度</t>
  </si>
  <si>
    <t>大树屯</t>
  </si>
  <si>
    <t>程村乡大树村基础设施建设及生活垃圾转运设施项目</t>
  </si>
  <si>
    <t>1.大树屯：道路硬化部分：10cm厚碎石垫层，20cm砼面层，面积173㎡
垃圾转运点2个，排水沟300*300排水明沟18米。
2.佳林屯：道路硬化部分：10cm厚碎石垫层，20cm砼面层，面积847.1㎡，垃圾转运点2个，排水沟300*300排水明沟80米。</t>
  </si>
  <si>
    <t>完成大树村巷道硬化排水沟，垃圾转运设施建设，提升群众满意度</t>
  </si>
  <si>
    <t>高安村</t>
  </si>
  <si>
    <t>富禄乡高安村基础设施及生活垃圾转运设施项目</t>
  </si>
  <si>
    <t>垃圾转运站3个，太阳能路灯50盏，排水沟300x300排水明沟200米，300x300暗沟20米，200x200明沟155米。</t>
  </si>
  <si>
    <t>完成高安村巷道硬化排水沟，垃圾转运设施，太阳能路灯建设提升群众满意度</t>
  </si>
  <si>
    <t>富禄乡岑洞村基础设施及生活垃圾转运设施项目</t>
  </si>
  <si>
    <t>垃圾转运点3个，太阳能路灯50盏，排水沟300x300排水明沟200米，300x300暗沟20米，200x200明沟155米</t>
  </si>
  <si>
    <t>完成岑洞村排水沟，垃圾转运设施，太阳能路灯建设提升群众满意度</t>
  </si>
  <si>
    <t>同乐乡良冲村排水沟硬化及生活垃圾转运设施项目</t>
  </si>
  <si>
    <t>岜甲屯-排水沟
1、内空0.4x0.4米明沟长185米；2、内空0.3x0.3米明沟长127米；3、内空0.8x0.8米明沟长50米；4、内空0.8x0.8米暗沟长12米；5、内空0.5x0.5米明沟长54米。
良冲屯-排水沟
1、内空0.3x0.3米明沟长224米；2、内空0.3x0.4米明沟长224米；3、内空0.4x0.4米明沟长130米；4、内空0.3x0.4米暗沟长72米；5、内空0.8x0.8米明沟长145米；6、内空0.8x0.8米明沟（配筋）长45米；7、旱沟修缮C25砼量27.5立方。
岑培屯-排水沟
1、内空0.4x0.4米明沟长156米；2、内空0.8x0.8米明沟长130米；3、内空0.8x1.5米涵沟长6米；4、内空0.5x0.8米暗沟长24米；5、原沟壁加高0.15x0.3米高总长20米；6、内空0.3x0.3米（钢筋盖）长20米；7、地面硬化：15cm厚C25砼地面量为3立方。
生活垃圾转运点2个。</t>
  </si>
  <si>
    <t>完成良冲村巷道硬化排水沟，垃圾转运设施，太阳能路灯建设提升群众满意度</t>
  </si>
  <si>
    <t>同乐乡高洋村新建排水沟及生活垃圾转运设施项目</t>
  </si>
  <si>
    <t>高洋屯-排水沟
1、内空0.3x0.4米明沟长200米；2、内空0.3x0.4米暗沟长211米；3、内空0.4x0.4米明沟长264米；4、内空0.4x0.4米暗沟长45米；5、内空0.8x0.8米明沟长4米；6、内空0.6x0.8米明沟长95米；7、内空1.1x1米明沟长46米；8、硬化：15cm厚C25砼（直径12@150双层双向布置）共计13.5平米
两方屯-排水沟
1、内空0.3x0.4米明沟长27米；2、内空0.3x0.4米暗沟长45米；3、内空0.4x0.4米明沟长248米；4、内空0.4x0.4米暗沟长20米；5、内空0.6x0.8米明沟长105米。
下两方屯-排水沟
1、内空0.4x0.2米明沟长8米；2、内空0.4x0.4米明沟长77米；3、内空0.3x0.3米明沟长95米；4、内空0.3x0.4米明沟长92米；5、内空0.8x1米明沟长16米；6、内空1x1.5米明沟长11米
生活垃圾转运点2个。</t>
  </si>
  <si>
    <t>完成高洋村巷道硬化排水沟，垃圾转运设施，太阳能路灯建设提升群众满意度</t>
  </si>
  <si>
    <t>丹洲镇西坡村基础设施建设及人居环境整治项目</t>
  </si>
  <si>
    <t>大寨屯：道路硬化部分1、道路硬化（15cm厚）共计857平米；2、道路硬化（20cm厚）共计168.25平米。排水沟1、内空0.8x1米明沟长135米；2、内空0.3x0.3米明沟长138米；3、内空0.3x0.3米暗沟长30米；4、内空0.4x0.4米明沟长83米；5、内空0.3x0.4米明沟长84米；6、内空0.3x0.4米暗沟长4米；7、内空0.6x0.6米暗沟长80米；8、单侧装模浇筑砼高0.5米长18米，太阳能路灯30盏。
下寨屯
道路硬化部分：道路硬化（15cm厚）共计288平米，排水沟1、内空0.3x0.3米明沟长163米；2、内空0.3x0.3米暗沟长3米；3、内空0.4x0.4米明沟长53米；4、单侧装模浇筑砼高0.5米长10米。太阳能路灯10盏。
下段屯
道路硬化部分：道路硬化（20cm厚）共计140平米，排水沟内空0.4x0.4米明沟长115米，太阳能路灯10盏。
车寨
太阳能路灯15盏</t>
  </si>
  <si>
    <t>完成西坡村巷道硬化排水沟，垃圾转运设施，太阳能路灯建设提升群众满意度</t>
  </si>
  <si>
    <t>丹洲镇六孟村基础设施建设及生活垃圾转运设施项目</t>
  </si>
  <si>
    <t>上友屯
排水沟300x300排水明沟320米。
孟公屯
排水沟300x400排水明沟40米，800x800暗沟60米，200x200明沟25米，道路硬化部分：10cm厚碎石垫层，20cm砼面层，面积680㎡。
上社屯
太阳能路灯19盏，排水沟500*500排水明45米；400*400排水明沟255米；300*300排水明沟430米。
中寨屯
道路硬化部分：10cm厚碎石垫层，20cm砼面层，面积3325㎡；8米C25毛石砼挡土墙；DN300混凝土管30米；DN500混凝土管12米，排水沟500*500排水明沟208米，太阳能路灯15盏。</t>
  </si>
  <si>
    <t>茶溪村</t>
  </si>
  <si>
    <t>林溪镇茶溪村基础设施建设及生活垃圾转运设施项目</t>
  </si>
  <si>
    <t>长烂屯
垃圾转运站2x6米木瓦结构垃圾转运1座，排水沟内空0.4x0.5米暗沟量总长199米，道路硬化部分：15cm厚C25砼硬化量48.6平米，太阳能路灯40盏。
茶溪屯
道路硬化部分：20cm厚C25砼硬化量144平米，排水沟1、内空0.4x0.5米明沟长196米；2、内空0.5x1米暗沟长90米，垃圾转运站2.4x6米条形基础、砖混结构垃圾转运1座，太阳能路灯90盏。
孔冲屯
道路硬化部分：场地硬化（含直径110x5厚镀锌钢管临边防护杆）20.5平米，排水沟1、内空0.4x0.5米明沟长216米；2、内空0.4x0.5米暗沟长6米。太阳能路灯60盏
米冲屯
太阳能路灯40盏</t>
  </si>
  <si>
    <t>完成茶溪村巷道硬化排水沟，垃圾转运设施，太阳能路灯建设提升群众满意度</t>
  </si>
  <si>
    <t>斗江镇扶平村等坪屯巷道硬化工程及生活垃圾转运设施项目</t>
  </si>
  <si>
    <t>道路硬化部分：15cm厚碎石垫层，20cm砼面层，面积3500㎡，垃圾转运站
1个，排水沟300*300排水明沟225米；400*400排水暗沟18米；DN600混凝土管40米。</t>
  </si>
  <si>
    <t>完成扶平村巷道硬化排水沟，垃圾转运设施建设提升群众满意度</t>
  </si>
  <si>
    <t>洋溪乡玉民村基础设施建设及生活垃圾转运设施项目</t>
  </si>
  <si>
    <t>道路硬化部分：10cm厚碎石垫层，20cm砼面层，面积560㎡；5cm厚碎石垫层，15cm厚砼面层，面积230㎡，垃圾转运站1座，排水沟300*300排水明沟600米；500*500排水明沟260米，太阳能路灯75盏。</t>
  </si>
  <si>
    <t>完成玉民村巷道硬化排水沟，垃圾转运设施，太阳能路灯建设提升群众满意度</t>
  </si>
  <si>
    <t>古宜镇古皂村基础设施建设及人居环境整治项目</t>
  </si>
  <si>
    <t>硬化10cm厚碎石垫层，20cm砼面层，面积1815㎡，排水沟300*300排水明沟120米、300*300排水暗沟38米、400排水沟底板205米、DN300混凝土管63米、C25毛砼挡土墙，高2米，长18米。太阳能路灯：50盏。</t>
  </si>
  <si>
    <t>完成古皂村巷道硬化排水沟，垃圾转运设施，太阳能路灯建设提升群众满意度</t>
  </si>
  <si>
    <t>梅林乡石碑村上寨屯下屯内人居环境整治项目</t>
  </si>
  <si>
    <t>1、1000x800砼排水明沟325m；2混凝土挡土墙85m长，3m高</t>
  </si>
  <si>
    <t>完成石碑村排水沟建设，提升群众满意度</t>
  </si>
  <si>
    <t>良帽村</t>
  </si>
  <si>
    <t>良口乡良帽村基础设施及生活垃圾转运设施</t>
  </si>
  <si>
    <t>1、1000米排水沟及用属设施建设;2、垃圾转运点2个。</t>
  </si>
  <si>
    <t>完成良帽村巷道硬化排水沟，垃圾转运设施，太阳能路灯建设提升群众满意度</t>
  </si>
  <si>
    <t>八江镇布央村基础设施及生活垃圾转运设施</t>
  </si>
  <si>
    <t>1、硬化欧面长0.5公里、路面宽3米、厚20厘米:2、500米排水沟及附属设
施建设，3、垃圾转运点2个。</t>
  </si>
  <si>
    <t>完成布央村巷道硬化排水沟，垃圾转运设施建设提升群众满意度</t>
  </si>
  <si>
    <t>梅林乡新民村基础设施及生活垃圾转运设施</t>
  </si>
  <si>
    <t>1、香道硬化2900米;2.500米排水沟及附属设施建设;3.垃圾转运点2个。</t>
  </si>
  <si>
    <t>完成新民村巷道硬化排水沟，垃圾转运设施建设提升群众满意度</t>
  </si>
  <si>
    <t>福田村</t>
  </si>
  <si>
    <t>八江镇福田村基础设施及生活垃圾转运设施</t>
  </si>
  <si>
    <t>1、1500米排水沟及附属设施建设:2、垃圾转运点2个。</t>
  </si>
  <si>
    <t>完成福田村巷道硬化排水沟，垃圾转运设施建设提升群众满意度</t>
  </si>
  <si>
    <t>良口乡产口村新寨屯内人居环境整治项目</t>
  </si>
  <si>
    <t>1、垃圾转运设施1座；2，屯内道路硬化200M;3、屯内排水100M.</t>
  </si>
  <si>
    <t>完成产口村巷道硬化排水沟，垃圾转运设施建设提升群众满意度</t>
  </si>
  <si>
    <t>县科工贸局</t>
  </si>
  <si>
    <t>三江侗族自治县电商新媒体人才培育项目</t>
  </si>
  <si>
    <t>1.完善电商培训基地配套设施；
2.开展本土电商新媒体人才培训，培训电商新媒体人员2000人以上。</t>
  </si>
  <si>
    <t>科工贸局</t>
  </si>
  <si>
    <t>完善电商培训基地配套设施，培训2000名本土电商新媒体人才（短视频、直播带货达人和电商专业服务人才）。预计网络零售额突破1亿元，助力县域经济全面发展，依托电商实训基地，培育一批扎根本土的电子商务带头人，打造创新型就业岗位，通过短视频、直播带货等方式拉动经济收入。</t>
  </si>
  <si>
    <t>通过培育2000名本土电商新媒体人才，推动三江特色产品的网络销售和增强美好新三江的曝光力度，预计到2025年底网络零售额同比增长36%，提供就业岗位2000个以上。</t>
  </si>
  <si>
    <t>三江侗族自治县程村产业园区排水工程</t>
  </si>
  <si>
    <t>建设长100米、宽1.2米、高1米的排水沟渠设施。</t>
  </si>
  <si>
    <t>完成长100米、宽1.2米、高1米的排水沟渠建设。园区全面投入使用后预计可新增工业产值约20亿元，推动全县工业发展，通过收益分红、提供就业岗位等方式，增加周边村屯村集体经济及农户收入。</t>
  </si>
  <si>
    <t>施工期间可为脱贫人口提供就业务工岗位。同时为园区全面投入使用创造条件，施工期间可为脱贫人口提供就业务工岗位，园区全面投入使用预计提供就业岗位3000个以上，同时通过租赁标准厂房进行收益分红，拉动周边村屯集体经济收入约200万元。</t>
  </si>
  <si>
    <t>三江侗族自治县程村工业园道路建设项目</t>
  </si>
  <si>
    <t>建设长50米，宽8米的工业园区道路。</t>
  </si>
  <si>
    <t>完成长50米，宽8米的工业园区道路建设。园区全面投入使用后预计可新增工业产值约20亿元，推动全县工业发展，通过收益分红、提供就业岗位等方式，增加周边村屯村集体经济及农户收入。</t>
  </si>
  <si>
    <t>三江侗族自治县生态产业园区食品冻库</t>
  </si>
  <si>
    <t>于生态产业园内建设食品冻库。</t>
  </si>
  <si>
    <t>完成生态产业园内食品冻库建设。园区全面投入使用后预计可新增工业产值约20亿元，推动全县工业发展，通过收益分红、提供就业岗位等方式，增加周边村屯村集体经济及农户收入。</t>
  </si>
  <si>
    <t>三江侗族自治县产业园区标准厂房</t>
  </si>
  <si>
    <t>项目占地约30亩，新建标准厂房1栋。</t>
  </si>
  <si>
    <t>完成建设标准厂房1栋。项目建成后，通过出租标准厂房获得租金收益，用于村集体经济分红。</t>
  </si>
  <si>
    <t>施工期间可为脱贫人口提供就业务工岗位，厂房建成出租给进驻企业后可提供就业岗位50个以上，同时通过租赁标准厂房进行收益分红，拉动周边村屯集体经济收入。</t>
  </si>
  <si>
    <t>三江侗族自治县程村工业园供水提升工程</t>
  </si>
  <si>
    <t>铺设管径100以上，长度5400米的供水管道。</t>
  </si>
  <si>
    <t>完成管道铺设5400米。园区全面投入使用后预计可新增工业产值约20亿元，推动全县工业发展，通过收益分红、提供就业岗位等方式，增加周边村屯村集体经济及农户收入。</t>
  </si>
  <si>
    <t>通过完成管道铺设，以供水水费收益进行分红，提升周边村集体经济收入。同时为园区全面投入使用创造条件，施工期间可为脱贫人口提供就业务工岗位，园区全面投入使用预计提供就业岗位3000个以上，同时通过租赁标准厂房进行收益分红，拉动周边村屯集体经济收入约200万元。</t>
  </si>
  <si>
    <t>县林业局</t>
  </si>
  <si>
    <t>2025年林业科技培训项目</t>
  </si>
  <si>
    <t>全县计划组织开展培训24期，按每期50人计，参训人数共1200人，林业科技培训内容包括油茶或“油茶+N”复合经营、八角、杉木等高效栽培技术。</t>
  </si>
  <si>
    <t>2025年4月－－2025年12月</t>
  </si>
  <si>
    <t>三江侗族自治县林业局</t>
  </si>
  <si>
    <t>培训林农受益农户1200人左右,其中脱贫户、监测户及护林员共1200人左右。</t>
  </si>
  <si>
    <t>建根据我县《加快特色产业发展  推进三江油茶产业高质量发展工作总体实施方案(2022-2025年)》的通知（三办[2022]49号）文件精神，为加快推进了我县林业产业高质量发展，实现巩固脱贫攻坚成果与全面推进乡村振兴建设有效衔接,受益农户1200户1200人左右,其中脱贫户、监测户及护林员共1200人左右。</t>
  </si>
  <si>
    <t>马坪村</t>
  </si>
  <si>
    <t>古宜镇马坪村油茶基地建设项目（新建轨道运输车、晒坪、仓储项目)</t>
  </si>
  <si>
    <r>
      <rPr>
        <sz val="14"/>
        <rFont val="仿宋_GB2312"/>
        <charset val="134"/>
      </rPr>
      <t>1.晒坪1个，占地面积441</t>
    </r>
    <r>
      <rPr>
        <sz val="14"/>
        <rFont val="宋体"/>
        <charset val="134"/>
      </rPr>
      <t>㎡</t>
    </r>
    <r>
      <rPr>
        <sz val="14"/>
        <rFont val="仿宋_GB2312"/>
        <charset val="134"/>
      </rPr>
      <t>；
2.仓储房1座，占地面积200</t>
    </r>
    <r>
      <rPr>
        <sz val="14"/>
        <rFont val="宋体"/>
        <charset val="134"/>
      </rPr>
      <t>㎡</t>
    </r>
    <r>
      <rPr>
        <sz val="14"/>
        <rFont val="仿宋_GB2312"/>
        <charset val="134"/>
      </rPr>
      <t>；
3.轨道车6套，总长1295米。</t>
    </r>
  </si>
  <si>
    <t>完成新建轨道运输总长2000米5套机组、晒坪900平米、仓储1座200平米。</t>
  </si>
  <si>
    <t>通过建设92.84亩优质高效油茶示范基地,解决油茶基地园内运输、茶果收储晾晒问题，通过发展油茶产业，提高林地产出，带动农户就近就业，提高农户收入，受益人口201户753人。</t>
  </si>
  <si>
    <t>八江村</t>
  </si>
  <si>
    <t>八江镇八江村高统油茶基地建设项目（园内单轨运输系统和仓储项目）</t>
  </si>
  <si>
    <r>
      <rPr>
        <sz val="14"/>
        <rFont val="仿宋_GB2312"/>
        <charset val="134"/>
      </rPr>
      <t>1.晒坪2个，占地面积400</t>
    </r>
    <r>
      <rPr>
        <sz val="14"/>
        <rFont val="宋体"/>
        <charset val="134"/>
      </rPr>
      <t>㎡</t>
    </r>
    <r>
      <rPr>
        <sz val="14"/>
        <rFont val="仿宋_GB2312"/>
        <charset val="134"/>
      </rPr>
      <t>；
2.仓储房2个，占地面积234</t>
    </r>
    <r>
      <rPr>
        <sz val="14"/>
        <rFont val="宋体"/>
        <charset val="134"/>
      </rPr>
      <t>㎡</t>
    </r>
    <r>
      <rPr>
        <sz val="14"/>
        <rFont val="仿宋_GB2312"/>
        <charset val="134"/>
      </rPr>
      <t>；
3.轨道车22套，总长7619.664米；
4.混凝土路面宽3.5m，厚度20cm，路基宽4.5m,厚度15cm，道路总长93米，面积325.5平</t>
    </r>
    <r>
      <rPr>
        <sz val="14"/>
        <rFont val="宋体"/>
        <charset val="134"/>
      </rPr>
      <t>㎡</t>
    </r>
    <r>
      <rPr>
        <sz val="14"/>
        <rFont val="仿宋_GB2312"/>
        <charset val="134"/>
      </rPr>
      <t>。</t>
    </r>
  </si>
  <si>
    <t>完成新建轨道6000米，轨道车机头30个</t>
  </si>
  <si>
    <t>通过建设721.6亩优质高效油茶示基地，完善八江村油茶基地建设，改善村民的生产条件，促进产业发展，增加群众收入，受益人口462户1910人。</t>
  </si>
  <si>
    <t>八江镇金库油茶基地建设项目（新建油茶晒坪和仓储、轨道运输项目）</t>
  </si>
  <si>
    <r>
      <rPr>
        <sz val="14"/>
        <rFont val="仿宋_GB2312"/>
        <charset val="134"/>
      </rPr>
      <t>1.晒坪、仓储房1个，占地面积共500</t>
    </r>
    <r>
      <rPr>
        <sz val="14"/>
        <rFont val="宋体"/>
        <charset val="134"/>
      </rPr>
      <t>㎡</t>
    </r>
    <r>
      <rPr>
        <sz val="14"/>
        <rFont val="仿宋_GB2312"/>
        <charset val="134"/>
      </rPr>
      <t>；
2.轨道车12套，总长5955.895米
3.混凝土路面宽3.5m，厚度20cm，路基宽4.0m,厚度15cm，道路总长67.812米。</t>
    </r>
  </si>
  <si>
    <t>完成油茶晒坪400平方米；仓储1座200平方米，新建单轨道12000米，轨道机组60套</t>
  </si>
  <si>
    <t>通过建设663.65亩优质高效油茶示范基地，完善八江村产业配套基地设施，促进产业发展，提升群众经济收入，受益人口141户591人。</t>
  </si>
  <si>
    <t>八江镇三团村石南山油茶基地晒坪和仓储项目</t>
  </si>
  <si>
    <r>
      <rPr>
        <sz val="14"/>
        <rFont val="仿宋_GB2312"/>
        <charset val="134"/>
      </rPr>
      <t>1.晒坪3个，占地面积600</t>
    </r>
    <r>
      <rPr>
        <sz val="14"/>
        <rFont val="宋体"/>
        <charset val="134"/>
      </rPr>
      <t>㎡</t>
    </r>
    <r>
      <rPr>
        <sz val="14"/>
        <rFont val="仿宋_GB2312"/>
        <charset val="134"/>
      </rPr>
      <t>；
2.仓储房2座，占地面积117*2=400</t>
    </r>
    <r>
      <rPr>
        <sz val="14"/>
        <rFont val="宋体"/>
        <charset val="134"/>
      </rPr>
      <t>㎡</t>
    </r>
    <r>
      <rPr>
        <sz val="14"/>
        <rFont val="仿宋_GB2312"/>
        <charset val="134"/>
      </rPr>
      <t>；
3.轨道车10套，总长3723.634米；
4.混凝土路面宽3.5m，厚度20cm，路基宽4.5m,厚度15cm，道路总长0.423公里。</t>
    </r>
  </si>
  <si>
    <t>完成2000平方水泥晒场、200平方仓储</t>
  </si>
  <si>
    <t>通过建设690.75亩优质高效油茶示范基地,完善三团村产业配套基地设施，促进产业发展，提升群众经济收入，受益人口511户1748人。</t>
  </si>
  <si>
    <t>八江镇石南山万亩油茶基地建设项目(新建油茶晒坪和仓储、生产步道项目)</t>
  </si>
  <si>
    <r>
      <rPr>
        <sz val="14"/>
        <rFont val="仿宋_GB2312"/>
        <charset val="134"/>
      </rPr>
      <t>1.晒坪3个，占地面积647.6</t>
    </r>
    <r>
      <rPr>
        <sz val="14"/>
        <rFont val="宋体"/>
        <charset val="134"/>
      </rPr>
      <t>㎡</t>
    </r>
    <r>
      <rPr>
        <sz val="14"/>
        <rFont val="仿宋_GB2312"/>
        <charset val="134"/>
      </rPr>
      <t>；
2.仓储房2座，占地面积400.4</t>
    </r>
    <r>
      <rPr>
        <sz val="14"/>
        <rFont val="宋体"/>
        <charset val="134"/>
      </rPr>
      <t>㎡</t>
    </r>
    <r>
      <rPr>
        <sz val="14"/>
        <rFont val="仿宋_GB2312"/>
        <charset val="134"/>
      </rPr>
      <t>；
3.轨道车10套，占地面积2630米。
4.台阶长度880米，占地面积共704</t>
    </r>
    <r>
      <rPr>
        <sz val="14"/>
        <rFont val="宋体"/>
        <charset val="134"/>
      </rPr>
      <t>㎡</t>
    </r>
    <r>
      <rPr>
        <sz val="14"/>
        <rFont val="仿宋_GB2312"/>
        <charset val="134"/>
      </rPr>
      <t xml:space="preserve">
5.道路硬化长度107.774米，混凝土路面宽3.5m，厚度20cm，路基宽4.5m,厚度10cm。
6.挡土墙14.5米。</t>
    </r>
  </si>
  <si>
    <t>完成油茶晒场1200个平方，油茶仓储2座每座10X120X4=480立方</t>
  </si>
  <si>
    <t>通过建设1378.99亩优质高效油茶示范基地,完善岩脚村产业配套基地设施，促进产业发展，提升群众经济收入，受益人口342户1171人。</t>
  </si>
  <si>
    <t>八江镇石南山油茶基地建设项目（岩脚村达沙屯至石南山林区路修复硬化项目）</t>
  </si>
  <si>
    <r>
      <rPr>
        <sz val="14"/>
        <rFont val="仿宋_GB2312"/>
        <charset val="134"/>
      </rPr>
      <t>1.混凝土路面宽4.5m，厚度20cm，路基宽4.5m,厚度15cm，道路总长3.55公里；
2.C25毛石混凝土挡土墙2幅，总长9米，占地面积14.7</t>
    </r>
    <r>
      <rPr>
        <sz val="14"/>
        <rFont val="宋体"/>
        <charset val="134"/>
      </rPr>
      <t>㎡</t>
    </r>
    <r>
      <rPr>
        <sz val="14"/>
        <rFont val="仿宋_GB2312"/>
        <charset val="134"/>
      </rPr>
      <t>；
3.涵管2道，总长12米。</t>
    </r>
  </si>
  <si>
    <t>完成林区公路总长3公里，路基宽4.5米，路面宽3.5米，水沟、涵管、错车道</t>
  </si>
  <si>
    <t>完善岩脚村产业基础设施建设，促进产业发展，提升群众收入，受益人口342户1171人。</t>
  </si>
  <si>
    <t>平善村</t>
  </si>
  <si>
    <t>八江镇平善村岑选油茶基地晒坪和仓储项目项目</t>
  </si>
  <si>
    <t>1.仓储房2个，占地面积400㎡
2.晒坪2个，占地面积400㎡；</t>
  </si>
  <si>
    <t>完成油茶基地400平方水泥晒场、400平方仓储</t>
  </si>
  <si>
    <t>通过建设546.43亩优质高效油茶示范基地,完善平善村产业配套基地设施，促进产业发展，提升群众经济收入，受益人口496户1762人。</t>
  </si>
  <si>
    <t>八江镇布代村孟田屯至岑美松油茶基地林区道路建设项目</t>
  </si>
  <si>
    <t>1.新建产业4.808公里，路面宽3.5米，路基宽4.5米，碎石厚15cm，磨耗层厚2cm；
2.涵管16道127米</t>
  </si>
  <si>
    <t>完成林区砂石公路总长9公里，路基宽4.5米，路面宽3.5米，水沟、涵管、错车道</t>
  </si>
  <si>
    <t>完善布代村产业基础设施建设，促进产业发展，提升群众收入，受益人口336户1570人。</t>
  </si>
  <si>
    <t>八江镇高迈村金竹六海山油茶旅游融合产业园建设项目（园内单轨运输车项目）</t>
  </si>
  <si>
    <r>
      <rPr>
        <sz val="14"/>
        <rFont val="仿宋_GB2312"/>
        <charset val="134"/>
      </rPr>
      <t>1.晒坪2个，占地面积442</t>
    </r>
    <r>
      <rPr>
        <sz val="14"/>
        <rFont val="宋体"/>
        <charset val="134"/>
      </rPr>
      <t>㎡</t>
    </r>
    <r>
      <rPr>
        <sz val="14"/>
        <rFont val="仿宋_GB2312"/>
        <charset val="134"/>
      </rPr>
      <t>；
2.仓储房2座，占地面积398</t>
    </r>
    <r>
      <rPr>
        <sz val="14"/>
        <rFont val="宋体"/>
        <charset val="134"/>
      </rPr>
      <t>㎡</t>
    </r>
    <r>
      <rPr>
        <sz val="14"/>
        <rFont val="仿宋_GB2312"/>
        <charset val="134"/>
      </rPr>
      <t>；
3.轨道车20套，总长8385.68米；
4.混凝土路面宽3.5m，厚度20cm，路基宽4.0m,厚度10cm，道路总长96.789米</t>
    </r>
  </si>
  <si>
    <t>完成28条园地单轨运输车线，总长968.26米，配套机组货厢。</t>
  </si>
  <si>
    <t>通过建设1027.54亩优质高效油茶示范基地,完善旅游融合示范基地，改善村民的生产条件，促进产业发展，增加群众收入，受益人口909户3416人。</t>
  </si>
  <si>
    <t>八江镇石南山片区示范基地建设项目（杨练坡至高归基地道路硬化）</t>
  </si>
  <si>
    <t>1.路面硬化宽4.5米、厚度20cm，路基宽5米，碎石厚15cm，道路硬化3.647公里。
2.涵管6道42米；</t>
  </si>
  <si>
    <t>完成产业路硬化3.6公里</t>
  </si>
  <si>
    <t>完善旅游融合示范基地，改善村民的生产条件，促进产业发展，增加群众收入，受益人口426户1910人。</t>
  </si>
  <si>
    <t>八江镇石南山片区示范基地建设项目（半归至鸡凹基地道路硬化）</t>
  </si>
  <si>
    <t>1.路面硬化宽4.5米、厚度20cm，路基宽5.0米，碎石厚15cm，道路硬化2.835公里。
2.涵管10道70米；
3.C25毛石混凝土挡土墙2幅，总长26米等。</t>
  </si>
  <si>
    <t>完成产业路硬化2.835公里</t>
  </si>
  <si>
    <t>林溪镇林溪村科马界茶油基地运输轨道和仓储建设项目</t>
  </si>
  <si>
    <r>
      <rPr>
        <sz val="14"/>
        <rFont val="仿宋_GB2312"/>
        <charset val="134"/>
      </rPr>
      <t>1.晒坪1个，占地面积共602</t>
    </r>
    <r>
      <rPr>
        <sz val="14"/>
        <rFont val="宋体"/>
        <charset val="134"/>
      </rPr>
      <t>㎡</t>
    </r>
    <r>
      <rPr>
        <sz val="14"/>
        <rFont val="仿宋_GB2312"/>
        <charset val="134"/>
      </rPr>
      <t>；
2.仓储房1座，占地面积共117</t>
    </r>
    <r>
      <rPr>
        <sz val="14"/>
        <rFont val="宋体"/>
        <charset val="134"/>
      </rPr>
      <t>㎡</t>
    </r>
    <r>
      <rPr>
        <sz val="14"/>
        <rFont val="仿宋_GB2312"/>
        <charset val="134"/>
      </rPr>
      <t>；
3.轨道车15套，总长3669.629米。</t>
    </r>
  </si>
  <si>
    <t>解决林溪村茶油基地的正常管护工作</t>
  </si>
  <si>
    <t>通过建设259.56亩优质高效油茶示范基地,改善林溪村茶油基地的正常管护工作，受益人口956户2568人。</t>
  </si>
  <si>
    <t>林溪镇美俗村康岭油茶基地轨道车及仓储建设项目</t>
  </si>
  <si>
    <r>
      <rPr>
        <sz val="14"/>
        <rFont val="仿宋_GB2312"/>
        <charset val="134"/>
      </rPr>
      <t>1.晒坪1个，占地面积共130</t>
    </r>
    <r>
      <rPr>
        <sz val="14"/>
        <rFont val="宋体"/>
        <charset val="134"/>
      </rPr>
      <t>㎡</t>
    </r>
    <r>
      <rPr>
        <sz val="14"/>
        <rFont val="仿宋_GB2312"/>
        <charset val="134"/>
      </rPr>
      <t>；
2.仓储房1座，占地面积共117；
3.轨道车9套，总长2616.349米
4.混凝土路面宽3.5m，厚度20cm，路基宽4.5m,厚度15cm，道路总长22.390米。</t>
    </r>
  </si>
  <si>
    <t>完成中寨水牛田油茶基地9000米轨道及配套24台机车的运输系统工程和1500平方米仓储及加工厂房的工程建设。</t>
  </si>
  <si>
    <t>通过建设201.82亩优质高效油茶示范基地,降低劳动成本，提高劳动成果，对油茶基地高质量发展及示范引领发挥重要作用，带动居家剩余劳动力就业务工，促进周边闲置土地发展油茶产业，促进群众增收，受益人口453户1645人。</t>
  </si>
  <si>
    <t>林溪镇美俗村高冲油茶基地轨道车及仓储、晒坪建设项目</t>
  </si>
  <si>
    <r>
      <rPr>
        <sz val="14"/>
        <rFont val="仿宋_GB2312"/>
        <charset val="134"/>
      </rPr>
      <t>1.晒坪1个，占地面积283</t>
    </r>
    <r>
      <rPr>
        <sz val="14"/>
        <rFont val="宋体"/>
        <charset val="134"/>
      </rPr>
      <t>㎡</t>
    </r>
    <r>
      <rPr>
        <sz val="14"/>
        <rFont val="仿宋_GB2312"/>
        <charset val="134"/>
      </rPr>
      <t>；
2.仓储房1座，占地面积117</t>
    </r>
    <r>
      <rPr>
        <sz val="14"/>
        <rFont val="宋体"/>
        <charset val="134"/>
      </rPr>
      <t>㎡</t>
    </r>
    <r>
      <rPr>
        <sz val="14"/>
        <rFont val="仿宋_GB2312"/>
        <charset val="134"/>
      </rPr>
      <t>；
3.轨道车25套，总长2898米。</t>
    </r>
  </si>
  <si>
    <t>新建轨道车线路2条，轨道长约2000米，配套机车2台，新建仓储加工厂房800平方米，晒坪300平方米，道路硬化9公里</t>
  </si>
  <si>
    <t>通过建设289.44亩优质高效油茶示范基地,降低劳动成本，提高劳动成果，对油茶基地高质量发展及示范引领发挥重要作用，带动居家剩余劳动力就业务工，促进周边闲置土地发展油茶产业，促进群众增收，受益人口453户1645人。</t>
  </si>
  <si>
    <t>林溪镇高秀村马哨屯务命加祥油茶产业基地轨道路运输和仓储项目</t>
  </si>
  <si>
    <r>
      <rPr>
        <sz val="14"/>
        <rFont val="仿宋_GB2312"/>
        <charset val="134"/>
      </rPr>
      <t>1.晒坪、仓储房各1个，占地面积共200</t>
    </r>
    <r>
      <rPr>
        <sz val="14"/>
        <rFont val="宋体"/>
        <charset val="134"/>
      </rPr>
      <t>㎡</t>
    </r>
    <r>
      <rPr>
        <sz val="14"/>
        <rFont val="仿宋_GB2312"/>
        <charset val="134"/>
      </rPr>
      <t>；
2.轨道车6套，总长1906.467米</t>
    </r>
  </si>
  <si>
    <t>完成运输轨道1000米铺设，及配套设施建设。</t>
  </si>
  <si>
    <t>通过建设225.6亩优质高效油茶示范基地,解决高秀村马哨屯务命加祥油茶产业基地地轨运输问题，改善产业基础设施建设，提高油茶生产效率，受益人口418户1648人。</t>
  </si>
  <si>
    <t>平岩村</t>
  </si>
  <si>
    <t>林溪镇平岩村林桃油茶基地运输轨道车和仓储建设项目</t>
  </si>
  <si>
    <r>
      <rPr>
        <sz val="14"/>
        <rFont val="仿宋_GB2312"/>
        <charset val="134"/>
      </rPr>
      <t>1.晒坪2个，占地面积共1010</t>
    </r>
    <r>
      <rPr>
        <sz val="14"/>
        <rFont val="宋体"/>
        <charset val="134"/>
      </rPr>
      <t>㎡</t>
    </r>
    <r>
      <rPr>
        <sz val="14"/>
        <rFont val="仿宋_GB2312"/>
        <charset val="134"/>
      </rPr>
      <t>；
2.仓储房2座，占地面积共234</t>
    </r>
    <r>
      <rPr>
        <sz val="14"/>
        <rFont val="宋体"/>
        <charset val="134"/>
      </rPr>
      <t>㎡</t>
    </r>
    <r>
      <rPr>
        <sz val="14"/>
        <rFont val="仿宋_GB2312"/>
        <charset val="134"/>
      </rPr>
      <t>；
3.轨道车49套，总长12572.283米。</t>
    </r>
  </si>
  <si>
    <t>解决平岩村林桃油茶基地的正常管护工作。</t>
  </si>
  <si>
    <t>通过建设833.86亩优质高效油茶示范基地,改善平岩村林桃油茶基地的管扶工作，受益人口975户3873人。</t>
  </si>
  <si>
    <t>林溪镇平铺村黑石山油茶基地储仓、晒坪、轨道建设项目</t>
  </si>
  <si>
    <r>
      <rPr>
        <sz val="14"/>
        <rFont val="仿宋_GB2312"/>
        <charset val="134"/>
      </rPr>
      <t>1.晒坪2个，占地面积共690.8</t>
    </r>
    <r>
      <rPr>
        <sz val="14"/>
        <rFont val="宋体"/>
        <charset val="134"/>
      </rPr>
      <t>㎡</t>
    </r>
    <r>
      <rPr>
        <sz val="14"/>
        <rFont val="仿宋_GB2312"/>
        <charset val="134"/>
      </rPr>
      <t>；
2.仓储房2座，占地面积共400</t>
    </r>
    <r>
      <rPr>
        <sz val="14"/>
        <rFont val="宋体"/>
        <charset val="134"/>
      </rPr>
      <t>㎡</t>
    </r>
    <r>
      <rPr>
        <sz val="14"/>
        <rFont val="仿宋_GB2312"/>
        <charset val="134"/>
      </rPr>
      <t>；
3.轨道车36套，总长7388.463米。</t>
    </r>
  </si>
  <si>
    <t>新建轨道车线路6条，轨道长约3000米，配套机车6台，新建仓储加工厂房100平方米，晒坪800平方米</t>
  </si>
  <si>
    <t>通过建设885.49亩优质高效油茶示范基地,降低劳动成本，提高劳动成果，对油茶基地高质量发展及示范引领发挥重要作用，带动居家剩余劳动力就业务工，促进周边闲置土地发展油茶产业，促进群众增收，受益人口845户3345人。</t>
  </si>
  <si>
    <t>斗江镇东坪村毛竹基地建设项目（新建宇朝屯至中堂山林区路）</t>
  </si>
  <si>
    <t>新建林区砂石路3.908公里，路面宽3.5米，路基宽4.5米，水沟3.908km，涵管21座、错车道12道,新建盖板涵1座。</t>
  </si>
  <si>
    <t>完成林区砂石路4.5公里建设</t>
  </si>
  <si>
    <t>解决该村毛竹基地交通困难问题，方便毛竹原材料出山，减少运输成本，提高毛竹基地管护水平，增加林农收入，受益人口65户206人。</t>
  </si>
  <si>
    <t>斗江镇牙林村毛竹基地建设项目（新建罗竹冲至林场林区路）</t>
  </si>
  <si>
    <t>新建林区砂石路4.548公里，路面宽3.5米，路基宽4.5米，水沟4.548km，盖板涵2座，涵管16座、回车场1处，错车道14道。</t>
  </si>
  <si>
    <t>完成林区砂石路4公里建设</t>
  </si>
  <si>
    <t>解决该村毛竹基地交通困难问题，方便毛竹原材料出山，减少运输成本，提高毛竹基地管护水平，增加林农收入，受益人口85户350人。</t>
  </si>
  <si>
    <t>斗江镇滩底村毛竹基地建设项目（新建从旦冲寨边到牛坡林区路）</t>
  </si>
  <si>
    <t>新建林区砂石路4.588公里，路面宽3.5米，路基宽4.5米，水沟4.588km，涵管15座、盖板涵2座，错车道13道。</t>
  </si>
  <si>
    <t>完成林区砂石路5公里建设</t>
  </si>
  <si>
    <t>解决该村毛竹基地交通困难问题，方便毛竹原材料出山，减少运输成本，提高毛竹基地管护水平，增加林农收入，受益人口70户210人。</t>
  </si>
  <si>
    <t>斗江镇思欧村田埂山油茶基地建设项目（新建轨道车和仓储项目）</t>
  </si>
  <si>
    <t>轨道车线路13条，共计5565.41m，仓储面积167.44平方米，晒坪1260平方米，道路硬化550平方米</t>
  </si>
  <si>
    <t>完成单轨运输车8套总长8000米、仓储1座200平米建设。</t>
  </si>
  <si>
    <t>通过建设437亩优质高效油茶示范基地,解决油茶基地内肥料、茶果运输困难问题，提高基地管护水平，减少人工成本，提高产出，带动周边林农就近就业，受益人口458户1392人。</t>
  </si>
  <si>
    <t>白言村</t>
  </si>
  <si>
    <t>斗江镇白言村竹子产业基地新建产业路（九江屯大力冲）</t>
  </si>
  <si>
    <t>新建林区砂石路4.8公里，路面宽3.5米，路基宽4.5米，圆涵管22道、滚水坝1道、盖板涵2道、错车道16道、挡土墙48米。</t>
  </si>
  <si>
    <t>完成林区砂石路建设7公里</t>
  </si>
  <si>
    <t>解决该村竹林基地交通困难问题，方便竹林原材料出山，减少运输成本，提高竹林基地管护水平，增加林农收入，受益人口93户346人。</t>
  </si>
  <si>
    <t>丹洲镇合桐村龙万山油茶产业示范园茶果仓储、晒坪建设项目</t>
  </si>
  <si>
    <r>
      <rPr>
        <sz val="14"/>
        <rFont val="仿宋_GB2312"/>
        <charset val="134"/>
      </rPr>
      <t>1.晒坪1个，占地面积共464.2</t>
    </r>
    <r>
      <rPr>
        <sz val="14"/>
        <rFont val="宋体"/>
        <charset val="134"/>
      </rPr>
      <t>㎡</t>
    </r>
    <r>
      <rPr>
        <sz val="14"/>
        <rFont val="仿宋_GB2312"/>
        <charset val="134"/>
      </rPr>
      <t>；
2.仓储房2座，占地面积共601</t>
    </r>
    <r>
      <rPr>
        <sz val="14"/>
        <rFont val="宋体"/>
        <charset val="134"/>
      </rPr>
      <t>㎡</t>
    </r>
    <r>
      <rPr>
        <sz val="14"/>
        <rFont val="仿宋_GB2312"/>
        <charset val="134"/>
      </rPr>
      <t>。</t>
    </r>
  </si>
  <si>
    <t>完善产业项目配套设施建设，方便生产作业。</t>
  </si>
  <si>
    <t>通过建设200亩优质高效油茶示范基地,解决贫困村与非贫困村产业振兴乡村问题，改善产业生产基础设施，受益人口209户516人。</t>
  </si>
  <si>
    <t>丹洲镇红路村清水岭林区产业路修复工程</t>
  </si>
  <si>
    <t>挡墙7幅，总长164米</t>
  </si>
  <si>
    <t>修复林区产业路，新建挡土墙长200米，高2.5米，厚1米，清理路基塌方，两处涵管冲毁修复，。</t>
  </si>
  <si>
    <t>修复村清水岭林区产业路水毁路段，保持该林区路正常通行，方便群众运输原材料出山，增加收入，受益人口512户1871人。</t>
  </si>
  <si>
    <t>丹洲镇板江社区麻江屯枫木冲竹木基地林区道路建设项目</t>
  </si>
  <si>
    <r>
      <rPr>
        <sz val="14"/>
        <rFont val="仿宋_GB2312"/>
        <charset val="134"/>
      </rPr>
      <t>1.新建林区砂石路1.523公里，路面宽3.5米，磨耗层厚2cm；路基宽4.5米，碎石厚15cm，占地7331.337</t>
    </r>
    <r>
      <rPr>
        <sz val="14"/>
        <rFont val="宋体"/>
        <charset val="134"/>
      </rPr>
      <t>㎡</t>
    </r>
    <r>
      <rPr>
        <sz val="14"/>
        <rFont val="仿宋_GB2312"/>
        <charset val="134"/>
      </rPr>
      <t>；
2.涵管8道61米等。</t>
    </r>
  </si>
  <si>
    <t>完成林区砂石路建设1.5公里</t>
  </si>
  <si>
    <t>解决该村竹木基地交通困难问题，方便竹木原材料出山，减少运输成本，提高竹木基地管护水平，增加林农收入，受益人口50户154人。</t>
  </si>
  <si>
    <t>高亚村</t>
  </si>
  <si>
    <t>独峒镇高亚村"信劳"油茶示范基地运输轨道建设项目</t>
  </si>
  <si>
    <r>
      <rPr>
        <sz val="14"/>
        <rFont val="仿宋_GB2312"/>
        <charset val="134"/>
      </rPr>
      <t>1.晒坪1个，占地面积共417</t>
    </r>
    <r>
      <rPr>
        <sz val="14"/>
        <rFont val="宋体"/>
        <charset val="134"/>
      </rPr>
      <t>㎡</t>
    </r>
    <r>
      <rPr>
        <sz val="14"/>
        <rFont val="仿宋_GB2312"/>
        <charset val="134"/>
      </rPr>
      <t>；
2.仓储房1座，占地面积共200</t>
    </r>
    <r>
      <rPr>
        <sz val="14"/>
        <rFont val="宋体"/>
        <charset val="134"/>
      </rPr>
      <t>㎡</t>
    </r>
    <r>
      <rPr>
        <sz val="14"/>
        <rFont val="仿宋_GB2312"/>
        <charset val="134"/>
      </rPr>
      <t>；
3.轨道车6套，总长1519米。</t>
    </r>
  </si>
  <si>
    <t>完成油茶基地轨道运输长1.5千米及配套设施。</t>
  </si>
  <si>
    <t>通过建设288.16亩优质高效油茶示范基地,改善高亚村的生产生活条件，打造油茶示范基地250亩，促进产业发展，油茶基地每亩年增收300元以上受益群众445户1680人。</t>
  </si>
  <si>
    <t>独峒镇岜团村桐木山示范基地建设项目（新建轨道运输车、仓储、晒坪项目）</t>
  </si>
  <si>
    <r>
      <rPr>
        <sz val="14"/>
        <rFont val="仿宋_GB2312"/>
        <charset val="134"/>
      </rPr>
      <t>1.晒坪1个，占地面积共500</t>
    </r>
    <r>
      <rPr>
        <sz val="14"/>
        <rFont val="宋体"/>
        <charset val="134"/>
      </rPr>
      <t>㎡</t>
    </r>
    <r>
      <rPr>
        <sz val="14"/>
        <rFont val="仿宋_GB2312"/>
        <charset val="134"/>
      </rPr>
      <t>；
2.仓储房1座，占地面积共200</t>
    </r>
    <r>
      <rPr>
        <sz val="14"/>
        <rFont val="宋体"/>
        <charset val="134"/>
      </rPr>
      <t>㎡</t>
    </r>
    <r>
      <rPr>
        <sz val="14"/>
        <rFont val="仿宋_GB2312"/>
        <charset val="134"/>
      </rPr>
      <t>；
3.轨道车10套，总长2185米。</t>
    </r>
  </si>
  <si>
    <t>完成油茶基地轨道运输、仓储、晒坪建设。</t>
  </si>
  <si>
    <t>通过建设465.72亩优质高效油茶示范基地,改善岜团村的生产生活条件，促进产业发展，受益人口110户440人。</t>
  </si>
  <si>
    <t>同乐乡岑甲村加列屯至下良柳油茶产业基地新建产业路工程</t>
  </si>
  <si>
    <t>1.新建林区砂石路1.326公里，路面宽3.5米，路基宽4.5米，碎石厚15cm，磨耗层厚2cm；
2.涵管6道43米等。</t>
  </si>
  <si>
    <t>完成产业路开挖2公里。方便735户2858人开展产业活动。</t>
  </si>
  <si>
    <t>完善产业基地配套设施，扩大产业规模，促进产业提质增效。增加农户收入，壮大村集体经济。带动735户2858人开展产业活动。</t>
  </si>
  <si>
    <t>大滩村</t>
  </si>
  <si>
    <t>良口乡大滩村油茶、杉竹基地建设项目（新建归化至井大林区路项目）</t>
  </si>
  <si>
    <t>1.新建林区砂石路7.015公里，路面宽3.5米，路基宽4.5米，碎石厚15cm，磨耗层厚2cm；
2.涵管14道98米等。</t>
  </si>
  <si>
    <t>新建产业路长7公里、宽4.5米。解决大滩村民通车运输农产品问题，改善村基础设施，方便353户1482人高质量发展产业。</t>
  </si>
  <si>
    <t>解决大滩村村民通车运输农产品问题，改善村基础设施，方便353户1482人高质量发展产业。</t>
  </si>
  <si>
    <t>良口乡产口村寨枝、长冲屯毛竹基地建设项目（新建长冲至寨枝林区路）</t>
  </si>
  <si>
    <t>1.新建林区砂石路2.775公里，路面宽3.5米，磨耗层厚2cm；路基宽4.5米，碎石厚15cm；
2.涵管9道63米等。</t>
  </si>
  <si>
    <t>完成林区砂石路3.5公里建设</t>
  </si>
  <si>
    <t>解决该村毛竹基地交通困难问题，方便毛竹原材料出山，减少运输成本，提高毛竹基地管护水平，增加林农收入，受益人口489户1978人。</t>
  </si>
  <si>
    <t>滚良村</t>
  </si>
  <si>
    <t>良口乡滚良村竹林基地建设项目（新建良开屯广登至务岺至高归松林区路）</t>
  </si>
  <si>
    <t>1.新建林区砂石路1.750公里，路面宽3.5米，磨耗层厚2cm；路基宽4.5米，碎石厚15cm；
2.涵管6道42米等。</t>
  </si>
  <si>
    <t>解决该村竹林基地交通困难问题，方便竹林原材料出山，减少运输成本，提高竹林基地管护水平，增加林农收入，受益人口472户1974人。</t>
  </si>
  <si>
    <t>良口乡布糯村布勾旧寨至乌鸦油茶基地至高归倒产业道路硬化项目</t>
  </si>
  <si>
    <t>修复、硬化路面长3.348公里、路面宽3.5米、路基4.5米，合理设置涵洞、边沟、错车道等。</t>
  </si>
  <si>
    <t>完成修复、硬化林区路3公里。</t>
  </si>
  <si>
    <t>解决该村油茶、杉、竹基地交通困难问题，方便原材料出山，减少运输成本，提高基地管护水平，增加林农收入，受益人口460户2487人。</t>
  </si>
  <si>
    <t>红岩村</t>
  </si>
  <si>
    <t>洋溪乡红岩村小兵屯加赖至塘老产业基地新建产业路项目</t>
  </si>
  <si>
    <t>1.新建林区砂石路2.534公里，路面宽3.5米，路基宽4.5米，碎石厚15cm，磨耗层厚2cm；
2.涵管4道28米等。</t>
  </si>
  <si>
    <t>建设新的产业路长3公里</t>
  </si>
  <si>
    <t>改善村民的生活件，促进产业运输方便，方便群众出行，受益人口119户548人。</t>
  </si>
  <si>
    <t>安马村</t>
  </si>
  <si>
    <t>洋溪乡安马村岑夜屯产业路建设工程项目</t>
  </si>
  <si>
    <t>1.新建林区砂石路5.729公里，路面宽3.5米，路基宽4.5米，碎石厚15cm，磨耗层厚2cm；
2.涵管23道161米等。</t>
  </si>
  <si>
    <t>完成林区砂石路建设6公里</t>
  </si>
  <si>
    <t>改善安马村村级产业路道路通车问题，改善贫困村基础设施的生活件，促进产业运输方便，方便群众出行，受益人口456户2059人。</t>
  </si>
  <si>
    <t>老堡乡老堡村毛竹基地建设项目（新建汪长冲至月亮山林区公路）</t>
  </si>
  <si>
    <t>1.新建产业3.329公里，路面宽3.5米，路基宽4.5米，碎石厚15cm，磨耗层厚2cm；
2.涵管14道112米</t>
  </si>
  <si>
    <t>完成老堡村马安屯对门坡竹林地内6000米生产道路建设，运输及日常管护。</t>
  </si>
  <si>
    <t>降低林产品运输成本，提高产业效益，对竹林地高质量发展及示范引领发挥重要作用，带动居家剩余劳动力就业务工，促进群众增收，受益人口87户378人。</t>
  </si>
  <si>
    <t>漾口村</t>
  </si>
  <si>
    <t>老堡乡漾口村杉木、油茶产业基地新建产业路项目（平辽至洋洞发烂山）</t>
  </si>
  <si>
    <t>1.新建产业7.027公里，路面宽3.5米，路基宽4.5米，碎石厚15cm，磨耗层厚2cm；
2.涵管24道168米</t>
  </si>
  <si>
    <t>解决该村竹木基地交通困难问题，方便竹木原材料出山，减少运输成本，提高竹木基地管护水平，增加林农收入，受益人口469户1682人。</t>
  </si>
  <si>
    <t>程村乡泗里村汾水泠软枝油茶产业基地建设项目（新建轨道车项目）</t>
  </si>
  <si>
    <t>轨道车线路7条，共计1775.52m，晒坪310平方米</t>
  </si>
  <si>
    <t>完成建设运输轨道车3条2000米，配套牵引机具、货厢等。</t>
  </si>
  <si>
    <t>通过建设74亩优质高效油茶示范基地,改善泗里村的生产生活条件，促进产业发展，方便群众出行，受益人口153户628人。</t>
  </si>
  <si>
    <t>程村乡大树村佳林屯屋背岗产业路工程项目</t>
  </si>
  <si>
    <t>新建林区砂石路2.437公里，路面宽3.5米，路基宽4.5米，水沟2.437km，涵管11座，错车道8道，路口挡土墙一幅长54米等。</t>
  </si>
  <si>
    <t>完成新建屋背岗产业路，长3公里，及配套设施建设。</t>
  </si>
  <si>
    <t>提升人居环境，改善群众出行条件，带动产业发展，受益人口224户759人。</t>
  </si>
  <si>
    <t>新民村中寨屯</t>
  </si>
  <si>
    <t>梅林乡新民村中寨屯产业路加宽硬化项目</t>
  </si>
  <si>
    <t>1.道路硬化4.849公里。路面硬化宽3.5米，厚度20cm；路基宽4.5米，碎石厚15cm；
2.涵管14道98米等。</t>
  </si>
  <si>
    <t>改善村基础设施，方便377户1612人出行</t>
  </si>
  <si>
    <t>促进产业发展，方便群众出行，受益人口377户1612人。</t>
  </si>
  <si>
    <t>和平乡六溪村上花屯牛岭油茶基地配套产业路项目</t>
  </si>
  <si>
    <t>新建林区砂石路2.149公里，路面宽3.5米，路基宽4.5米，圆涵管8道、滚水坝1道、错车道8道。</t>
  </si>
  <si>
    <t>完成林区砂石路建设3.2公里</t>
  </si>
  <si>
    <t>解决该油茶基地交通困难问题，方便林产品原材料出山，减少运输成本，提高基地管护水平，增加林农收入，受益人口543户1743人。</t>
  </si>
  <si>
    <t>和平乡大寨村三湘屯拉笼冲产业路项目</t>
  </si>
  <si>
    <t>新建林区砂石路2.165公里，路面宽3.5米，路基宽4.5米，错车道、水沟、涵管等。</t>
  </si>
  <si>
    <t>完成林区砂石路建设3公里</t>
  </si>
  <si>
    <t>解决该村竹木基地交通困难问题，方便竹木原材料出山，减少运输成本，提高竹木基地管护水平，增加林农收入，受益人口253户793人。</t>
  </si>
  <si>
    <t>高基乡拉旦村中寨屯水牛田油茶基地轨道车及仓储建设项目</t>
  </si>
  <si>
    <t>新建22条山地单轨运输车线和两座临时仓库，共计长6404米。</t>
  </si>
  <si>
    <t>通过建设780亩优质高效油茶示范基地,降低劳动成本，提高劳动成果，对油茶基地高质量发展及示范引领发挥重要作用，带动居家剩余劳动力就业务工，促进周边闲置土地发展油茶产业，促进群众增收，受益人口136户450人。</t>
  </si>
  <si>
    <t>冲干村</t>
  </si>
  <si>
    <t>高基乡冲干村毛竹基地建设项目（新建平见雨岭河往下100米路口连接牛坡基地林区路）</t>
  </si>
  <si>
    <t>新建林区砂石路4.219公里，路面宽3.5米，路基宽4.5米，新建漫水桥3座、涵管25道等。</t>
  </si>
  <si>
    <t>新建路面长5公里、路面宽4.5米，及配套设施建设。</t>
  </si>
  <si>
    <t>解决平见屯及冲干屯合计竹林2000余亩，杉树2500余亩的出山困难问题，改善竹木出山的条件，有效增加农民收入，受益人口43户170人。</t>
  </si>
  <si>
    <t>高基乡冲干村平见屯放牛坡油茶基地轨道运输系统和仓储建设项目</t>
  </si>
  <si>
    <t>新建单轨运输车15套，总长4452米，仓储1座112.64平米，晒坪880平方米</t>
  </si>
  <si>
    <t>完成平见屯放牛坡油茶基地仓储项目1000平方米</t>
  </si>
  <si>
    <t>通过建设492亩优质高效油茶示范基地,解决平见屯放牛坡油茶储存问题，受益人口43户165人。</t>
  </si>
  <si>
    <t>高基乡江口村毛竹基地建设项目（新建邱里至宇蒙林区路）</t>
  </si>
  <si>
    <t>新建林区砂石路4条共计2.29公里，路面宽3.5米，路基宽4.5米，新建盖板桥4座，涵管11道等。</t>
  </si>
  <si>
    <t>完成硬化路面长5公里，及配套设施建设。</t>
  </si>
  <si>
    <t>解决贫困村与非贫困村屯级道路通车问题，改善贫困村基础设施，方便198户770人出行水平。</t>
  </si>
  <si>
    <t>高基乡弓江村毛竹基地建设项目（新建下宇苗屯平见坡至老寨林区路）</t>
  </si>
  <si>
    <t>新建林区砂石路2条共计3.886公里，路面宽3.5米，路基宽4.5米，新建长20.2米漫水桥1座，新建盖板桥2座，涵管31道等。</t>
  </si>
  <si>
    <t>完成项目新开长3.2公里，及配套设施建设。</t>
  </si>
  <si>
    <t>解决脱贫村竹子出山难问题，便于发展产业，增加村民收入，受益人口39户128人。</t>
  </si>
  <si>
    <t>高基乡弓江村灯笼坡油茶基地轨道运输系统和仓储建设项目</t>
  </si>
  <si>
    <t>新建单轨运输车8套总长2284米，仓储1座112.64平米，晒坪670平方米</t>
  </si>
  <si>
    <t>完成硬新建单轨运输车6套总长1000米，仓储1座200平米。</t>
  </si>
  <si>
    <t>通过建设184亩优质高效油茶示范基地,解决脱贫村油茶基地道路通车问题，改善脱贫村基础设施，方便了200亩油茶林管护，受益人口19户66人。</t>
  </si>
  <si>
    <t>良口乡产口村长冲屯至坡底毛竹基地产业路</t>
  </si>
  <si>
    <t>新建林区砂石路3公里，路面宽3.5米，路基宽4.5米，路面铺砂石0.2米内排水沟3公里</t>
  </si>
  <si>
    <t>完成林区砂石路3公里建设</t>
  </si>
  <si>
    <t>解决该村毛竹基地交通困难问题，方便毛竹原材料出山，减少运输成本，提高毛竹基地管护水平，增加林农收入。受益人口489户1989人。</t>
  </si>
  <si>
    <t>和平乡和平村江脑屯棉山油茶基地产业路修复硬化项目</t>
  </si>
  <si>
    <t>硬化路面长2.746公里、路面宽3.5米、路基4.5米，合理设置涵洞、边沟、错车道等</t>
  </si>
  <si>
    <t>完成修复硬化路面长2.7公</t>
  </si>
  <si>
    <t>程村乡头坪村竹林基地建设项目(新建头坪村石赖山林区路)</t>
  </si>
  <si>
    <t>新建林区砂石公路总长3公里，路基宽4.5米，路面宽3.5米，水沟、涵管、错车道等。</t>
  </si>
  <si>
    <t>解决该村毛竹基地交通困难问题，方便毛竹原材料出山，减少运输成本，提高毛竹基地管护水平，增加林农收入。受益人口650户2400人。</t>
  </si>
  <si>
    <t>程村乡泗里村竹林基地建设项目(新建泠槽屯滩脑山至小楠山林区路)</t>
  </si>
  <si>
    <t>解决该村毛竹基地交通困难问题，方便毛竹原材料出山，减少运输成本，提高毛竹基地管护水平，增加林农收入。受益人口138户575人。</t>
  </si>
  <si>
    <t>程村乡泗里村竹林基地建设项目(新建泠槽屯桐吾山林区路)</t>
  </si>
  <si>
    <t>新建林区砂石公路总长1公里，路基宽4.5米，路面宽3.5米，水沟、涵管、错车道等。</t>
  </si>
  <si>
    <t>完成林区砂石路1公里建设</t>
  </si>
  <si>
    <t>县文体广旅局</t>
  </si>
  <si>
    <t>文创产品开发与文化旅游产业品牌宣传</t>
  </si>
  <si>
    <t xml:space="preserve">1.围绕三江特色非遗、独有农耕文化、特色旅游文化以及名优农特产品设计文创产品，通过评选出优秀设计作品，并推动获奖作品落地生产，与本地企业、非遗传承人合作，将设计转化为市场化产品，通过线上线下渠道销售，增收收入。
2.完善三江文旅新媒体矩阵，包括微信公众号、抖音、快手、小红书等平台，定期发布文旅资讯、民俗文化、旅游攻略等内容；制作高质量短视频、直播等内容，展示侗族文化、非遗技艺、乡村风光等，吸引年轻群体关注；与本地网红、非遗传承人合作，打造“侗乡文旅推荐官”团队，培训一批本地文旅推荐官，包括通过短视频、直播等形式推广三江文旅资源，到客源地进文化旅游宣传推广，提升三江文化旅游品牌影响力。 </t>
  </si>
  <si>
    <t>2025年4月－2025年12月</t>
  </si>
  <si>
    <t>文体广旅局</t>
  </si>
  <si>
    <t>通过文创产品开发、文旅产业品牌宣传。提升三江旅游品牌知名度，吸引游客，促进产业发展</t>
  </si>
  <si>
    <t>通过宣传展销提高我县知名度，促进消费，带动群众增收致富。</t>
  </si>
  <si>
    <t>布央仙人山景区旅游业态打造项目</t>
  </si>
  <si>
    <t>布央仙人山露营地泳池150平方米、茶旅研学基地建设300平方米、民宿建设160平方米、观云阁长廊改建240平方米。</t>
  </si>
  <si>
    <t>通过对景区旅游业态项目的打造进一步提升景区的旅游业态，满足游客的需求，增加游客量带动群众增收致富。</t>
  </si>
  <si>
    <t>1.收入分红。通过第三方租赁运营的方式每年向村集体经济分红金额。
2.就业带动。项目施工时采用本地村民施工提供就业岗位，项目建成后直接提供稳定就业岗位25人。
3.产业带动。带动周边村庄家禽、蔬菜、水果养殖种植户一批，受益人口约1000人。
4.充分利用资源，实施农文旅融合发展，通过旅游+农业+研学，带动村民发展茶叶、家禽养殖、蔬菜种植等，受益人口约2000人。</t>
  </si>
  <si>
    <t>三江县桐瑶水韵民宿康养项目</t>
  </si>
  <si>
    <t>项目占地面积4600平方米，新建民宿建筑面积1800平方米，其余配套设施及步道、绿化等。</t>
  </si>
  <si>
    <t>依托生态资源建设民宿群，发展生态旅游、康养旅游，吸引游客深度游，增加游客过夜率和消费频次，带动产业链延伸，增加经济收入。</t>
  </si>
  <si>
    <t>1.收入分红。通过第三方租赁运营的方式每年向村集体经济分红金额。
2.就业带动。项目施工时采用本地村民施工提供就业岗位，项目建成后直接提供稳定就业岗位15人。
3.产业带动。带动周边村庄家禽、蔬菜、水果养殖种植户一批，受益人口约600人。
4.充分利用资源，实施农文旅融合发展，通过旅游+农业+研学，带动村民发展水果种植、家禽养殖、蔬菜种植等，受益人口约1000人。</t>
  </si>
  <si>
    <t>三江口生态旅游区旅游业态打造项目</t>
  </si>
  <si>
    <t>新建三江口永兴洲观景平台150平方米，三江口永兴洲露营基地300平方米.</t>
  </si>
  <si>
    <t>县市场监督管理局</t>
  </si>
  <si>
    <t>三江侗族自治县特色产业地理标志品牌保护运用及宣传推广项目</t>
  </si>
  <si>
    <t>1.夯实地理标志证明商标的申报基础，完成“三江茶”“三江打油茶”在的论文撰写。                                 2.完成“三江茶”“三江打油茶”地理标志证明商标的前期申报规划，指导、培育与调研等工作。                          3.完成商标品牌标识的创意设计与产品包装的策划设计。                      4.开展地理标志产品专项检查2次，完成“三江茶”抽检8个批次。                        5.新增地理标志专用标志用标企业6家。                           6.组织市场主体参加商标（地理标志）知识专题培训2期，邀请知识产权专业人士到10家企业开展知识产权入企服务活动。7.完成上市茶叶抽样检测。</t>
  </si>
  <si>
    <t>三江侗族自治县市场监督管理局</t>
  </si>
  <si>
    <t>1.完成“三江茶”“三江打油茶”论文各1篇，并发表在三江县志、年鉴或《中国茶叶》等权威刊物上，夯实地理标志申报基础。        2.开展“三江茶”地理标志专项检查，规范专用标志的印刷和使用，完成“三江茶”抽检8个批次。   3.设计“三江茶““三江打油茶”文字或图形商标，同时做好产品包装的策划设计。                4.组织市场主体参加商标（地理标志）知识专题培训2期，邀请知识产权专业人士到10家企业开展知识产权入企服务活动，全面提升市场主体商标品牌意识。通过打造区域公共品牌，以地理标志赋能乡村振兴，不断提升我县特色产品在市场的竞争力和品牌价值，推行“地理标志+龙头企业+合作社+农户”运行模式，从而带动农户增收致富。</t>
  </si>
  <si>
    <t>通过提升“三江 茶""三江茶油”的品牌影响力，促进“两茶”产业高质量发展，促进农民增收。</t>
  </si>
</sst>
</file>

<file path=xl/styles.xml><?xml version="1.0" encoding="utf-8"?>
<styleSheet xmlns="http://schemas.openxmlformats.org/spreadsheetml/2006/main" xmlns:mc="http://schemas.openxmlformats.org/markup-compatibility/2006" xmlns:xr9="http://schemas.microsoft.com/office/spreadsheetml/2016/revision9" mc:Ignorable="xr9">
  <numFmts count="11">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00_ "/>
    <numFmt numFmtId="178" formatCode="0_);\(0\)"/>
    <numFmt numFmtId="179" formatCode="0.00_);[Red]\(0.00\)"/>
    <numFmt numFmtId="180" formatCode="0.000000_);[Red]\(0.000000\)"/>
    <numFmt numFmtId="181" formatCode="0.0000_ "/>
    <numFmt numFmtId="182" formatCode="0_ "/>
  </numFmts>
  <fonts count="44">
    <font>
      <sz val="11"/>
      <color theme="1"/>
      <name val="宋体"/>
      <charset val="134"/>
      <scheme val="minor"/>
    </font>
    <font>
      <sz val="11"/>
      <name val="宋体"/>
      <charset val="134"/>
      <scheme val="minor"/>
    </font>
    <font>
      <b/>
      <sz val="11"/>
      <name val="宋体"/>
      <charset val="134"/>
      <scheme val="minor"/>
    </font>
    <font>
      <sz val="11"/>
      <color rgb="FFFF0000"/>
      <name val="宋体"/>
      <charset val="134"/>
      <scheme val="minor"/>
    </font>
    <font>
      <sz val="12"/>
      <color rgb="FFFF0000"/>
      <name val="宋体"/>
      <charset val="134"/>
      <scheme val="minor"/>
    </font>
    <font>
      <sz val="12"/>
      <name val="宋体"/>
      <charset val="134"/>
      <scheme val="minor"/>
    </font>
    <font>
      <sz val="16"/>
      <color rgb="FFFF0000"/>
      <name val="宋体"/>
      <charset val="134"/>
      <scheme val="minor"/>
    </font>
    <font>
      <sz val="14"/>
      <color rgb="FFFF0000"/>
      <name val="宋体"/>
      <charset val="134"/>
      <scheme val="minor"/>
    </font>
    <font>
      <sz val="16"/>
      <name val="黑体"/>
      <charset val="134"/>
    </font>
    <font>
      <sz val="20"/>
      <name val="方正小标宋简体"/>
      <charset val="134"/>
    </font>
    <font>
      <b/>
      <sz val="14"/>
      <name val="宋体"/>
      <charset val="134"/>
      <scheme val="minor"/>
    </font>
    <font>
      <b/>
      <sz val="14"/>
      <name val="宋体"/>
      <charset val="134"/>
    </font>
    <font>
      <b/>
      <sz val="12"/>
      <name val="宋体"/>
      <charset val="134"/>
    </font>
    <font>
      <b/>
      <sz val="22"/>
      <name val="宋体"/>
      <charset val="134"/>
      <scheme val="minor"/>
    </font>
    <font>
      <sz val="14"/>
      <name val="宋体"/>
      <charset val="134"/>
    </font>
    <font>
      <sz val="14"/>
      <name val="宋体"/>
      <charset val="134"/>
      <scheme val="minor"/>
    </font>
    <font>
      <b/>
      <sz val="16"/>
      <name val="宋体"/>
      <charset val="134"/>
      <scheme val="minor"/>
    </font>
    <font>
      <b/>
      <sz val="11"/>
      <name val="宋体"/>
      <charset val="134"/>
    </font>
    <font>
      <sz val="10"/>
      <name val="仿宋"/>
      <charset val="134"/>
    </font>
    <font>
      <sz val="12"/>
      <name val="宋体"/>
      <charset val="134"/>
    </font>
    <font>
      <sz val="14"/>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indexed="8"/>
      <name val="宋体"/>
      <charset val="134"/>
    </font>
    <font>
      <sz val="10"/>
      <name val="Arial"/>
      <charset val="134"/>
    </font>
    <font>
      <b/>
      <sz val="10"/>
      <name val="宋体"/>
      <charset val="134"/>
      <scheme val="minor"/>
    </font>
    <font>
      <u/>
      <sz val="14"/>
      <name val="宋体"/>
      <charset val="134"/>
      <scheme val="minor"/>
    </font>
  </fonts>
  <fills count="35">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27"/>
        <bgColor indexed="64"/>
      </patternFill>
    </fill>
    <fill>
      <patternFill patternType="solid">
        <fgColor indexed="2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0"/>
      </left>
      <right style="thin">
        <color indexed="0"/>
      </right>
      <top/>
      <bottom style="thin">
        <color indexed="0"/>
      </bottom>
      <diagonal/>
    </border>
    <border>
      <left style="thin">
        <color rgb="FF000000"/>
      </left>
      <right style="thin">
        <color rgb="FF000000"/>
      </right>
      <top style="thin">
        <color rgb="FF000000"/>
      </top>
      <bottom/>
      <diagonal/>
    </border>
    <border>
      <left style="thin">
        <color auto="1"/>
      </left>
      <right style="thin">
        <color auto="1"/>
      </right>
      <top style="thin">
        <color auto="1"/>
      </top>
      <bottom/>
      <diagonal/>
    </border>
    <border>
      <left style="thin">
        <color auto="1"/>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3">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0" fillId="2" borderId="1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6" applyNumberFormat="0" applyFill="0" applyAlignment="0" applyProtection="0">
      <alignment vertical="center"/>
    </xf>
    <xf numFmtId="0" fontId="27" fillId="0" borderId="16" applyNumberFormat="0" applyFill="0" applyAlignment="0" applyProtection="0">
      <alignment vertical="center"/>
    </xf>
    <xf numFmtId="0" fontId="28" fillId="0" borderId="17" applyNumberFormat="0" applyFill="0" applyAlignment="0" applyProtection="0">
      <alignment vertical="center"/>
    </xf>
    <xf numFmtId="0" fontId="28" fillId="0" borderId="0" applyNumberFormat="0" applyFill="0" applyBorder="0" applyAlignment="0" applyProtection="0">
      <alignment vertical="center"/>
    </xf>
    <xf numFmtId="0" fontId="29" fillId="3" borderId="18" applyNumberFormat="0" applyAlignment="0" applyProtection="0">
      <alignment vertical="center"/>
    </xf>
    <xf numFmtId="0" fontId="30" fillId="4" borderId="19" applyNumberFormat="0" applyAlignment="0" applyProtection="0">
      <alignment vertical="center"/>
    </xf>
    <xf numFmtId="0" fontId="31" fillId="4" borderId="18" applyNumberFormat="0" applyAlignment="0" applyProtection="0">
      <alignment vertical="center"/>
    </xf>
    <xf numFmtId="0" fontId="32" fillId="5" borderId="20" applyNumberFormat="0" applyAlignment="0" applyProtection="0">
      <alignment vertical="center"/>
    </xf>
    <xf numFmtId="0" fontId="33" fillId="0" borderId="21" applyNumberFormat="0" applyFill="0" applyAlignment="0" applyProtection="0">
      <alignment vertical="center"/>
    </xf>
    <xf numFmtId="0" fontId="34" fillId="0" borderId="22" applyNumberFormat="0" applyFill="0" applyAlignment="0" applyProtection="0">
      <alignment vertical="center"/>
    </xf>
    <xf numFmtId="0" fontId="35" fillId="6" borderId="0" applyNumberFormat="0" applyBorder="0" applyAlignment="0" applyProtection="0">
      <alignment vertical="center"/>
    </xf>
    <xf numFmtId="0" fontId="36" fillId="7" borderId="0" applyNumberFormat="0" applyBorder="0" applyAlignment="0" applyProtection="0">
      <alignment vertical="center"/>
    </xf>
    <xf numFmtId="0" fontId="37" fillId="8" borderId="0" applyNumberFormat="0" applyBorder="0" applyAlignment="0" applyProtection="0">
      <alignment vertical="center"/>
    </xf>
    <xf numFmtId="0" fontId="38" fillId="9" borderId="0" applyNumberFormat="0" applyBorder="0" applyAlignment="0" applyProtection="0">
      <alignment vertical="center"/>
    </xf>
    <xf numFmtId="0" fontId="39" fillId="10" borderId="0" applyNumberFormat="0" applyBorder="0" applyAlignment="0" applyProtection="0">
      <alignment vertical="center"/>
    </xf>
    <xf numFmtId="0" fontId="39" fillId="11" borderId="0" applyNumberFormat="0" applyBorder="0" applyAlignment="0" applyProtection="0">
      <alignment vertical="center"/>
    </xf>
    <xf numFmtId="0" fontId="38" fillId="12" borderId="0" applyNumberFormat="0" applyBorder="0" applyAlignment="0" applyProtection="0">
      <alignment vertical="center"/>
    </xf>
    <xf numFmtId="0" fontId="38" fillId="13" borderId="0" applyNumberFormat="0" applyBorder="0" applyAlignment="0" applyProtection="0">
      <alignment vertical="center"/>
    </xf>
    <xf numFmtId="0" fontId="39" fillId="14" borderId="0" applyNumberFormat="0" applyBorder="0" applyAlignment="0" applyProtection="0">
      <alignment vertical="center"/>
    </xf>
    <xf numFmtId="0" fontId="39" fillId="15" borderId="0" applyNumberFormat="0" applyBorder="0" applyAlignment="0" applyProtection="0">
      <alignment vertical="center"/>
    </xf>
    <xf numFmtId="0" fontId="38" fillId="16" borderId="0" applyNumberFormat="0" applyBorder="0" applyAlignment="0" applyProtection="0">
      <alignment vertical="center"/>
    </xf>
    <xf numFmtId="0" fontId="38" fillId="17" borderId="0" applyNumberFormat="0" applyBorder="0" applyAlignment="0" applyProtection="0">
      <alignment vertical="center"/>
    </xf>
    <xf numFmtId="0" fontId="39" fillId="18" borderId="0" applyNumberFormat="0" applyBorder="0" applyAlignment="0" applyProtection="0">
      <alignment vertical="center"/>
    </xf>
    <xf numFmtId="0" fontId="39"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9" fillId="22" borderId="0" applyNumberFormat="0" applyBorder="0" applyAlignment="0" applyProtection="0">
      <alignment vertical="center"/>
    </xf>
    <xf numFmtId="0" fontId="39" fillId="23" borderId="0" applyNumberFormat="0" applyBorder="0" applyAlignment="0" applyProtection="0">
      <alignment vertical="center"/>
    </xf>
    <xf numFmtId="0" fontId="38" fillId="24" borderId="0" applyNumberFormat="0" applyBorder="0" applyAlignment="0" applyProtection="0">
      <alignment vertical="center"/>
    </xf>
    <xf numFmtId="0" fontId="38" fillId="25" borderId="0" applyNumberFormat="0" applyBorder="0" applyAlignment="0" applyProtection="0">
      <alignment vertical="center"/>
    </xf>
    <xf numFmtId="0" fontId="39" fillId="26" borderId="0" applyNumberFormat="0" applyBorder="0" applyAlignment="0" applyProtection="0">
      <alignment vertical="center"/>
    </xf>
    <xf numFmtId="0" fontId="39" fillId="27" borderId="0" applyNumberFormat="0" applyBorder="0" applyAlignment="0" applyProtection="0">
      <alignment vertical="center"/>
    </xf>
    <xf numFmtId="0" fontId="38" fillId="28" borderId="0" applyNumberFormat="0" applyBorder="0" applyAlignment="0" applyProtection="0">
      <alignment vertical="center"/>
    </xf>
    <xf numFmtId="0" fontId="38" fillId="29" borderId="0" applyNumberFormat="0" applyBorder="0" applyAlignment="0" applyProtection="0">
      <alignment vertical="center"/>
    </xf>
    <xf numFmtId="0" fontId="39" fillId="30" borderId="0" applyNumberFormat="0" applyBorder="0" applyAlignment="0" applyProtection="0">
      <alignment vertical="center"/>
    </xf>
    <xf numFmtId="0" fontId="39" fillId="31" borderId="0" applyNumberFormat="0" applyBorder="0" applyAlignment="0" applyProtection="0">
      <alignment vertical="center"/>
    </xf>
    <xf numFmtId="0" fontId="38" fillId="32" borderId="0" applyNumberFormat="0" applyBorder="0" applyAlignment="0" applyProtection="0">
      <alignment vertical="center"/>
    </xf>
    <xf numFmtId="0" fontId="19" fillId="0" borderId="0">
      <alignment vertical="center"/>
    </xf>
    <xf numFmtId="0" fontId="19" fillId="0" borderId="0">
      <alignment vertical="center"/>
    </xf>
    <xf numFmtId="0" fontId="40" fillId="0" borderId="0">
      <alignment vertical="center"/>
      <protection locked="0"/>
    </xf>
    <xf numFmtId="0" fontId="40" fillId="33" borderId="0" applyNumberFormat="0" applyBorder="0" applyAlignment="0" applyProtection="0">
      <alignment vertical="center"/>
    </xf>
    <xf numFmtId="0" fontId="19" fillId="0" borderId="0" applyNumberFormat="0" applyFont="0" applyFill="0" applyBorder="0" applyAlignment="0" applyProtection="0">
      <alignment vertical="center"/>
    </xf>
    <xf numFmtId="0" fontId="0" fillId="0" borderId="0">
      <alignment vertical="center"/>
    </xf>
    <xf numFmtId="0" fontId="40" fillId="34" borderId="0" applyNumberFormat="0" applyBorder="0" applyAlignment="0" applyProtection="0">
      <alignment vertical="center"/>
    </xf>
    <xf numFmtId="0" fontId="41" fillId="0" borderId="0"/>
    <xf numFmtId="0" fontId="19" fillId="0" borderId="0">
      <alignment vertical="center"/>
    </xf>
    <xf numFmtId="0" fontId="4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protection locked="0"/>
    </xf>
  </cellStyleXfs>
  <cellXfs count="126">
    <xf numFmtId="0" fontId="0" fillId="0" borderId="0" xfId="0">
      <alignment vertical="center"/>
    </xf>
    <xf numFmtId="0" fontId="1" fillId="0" borderId="0" xfId="0" applyFont="1" applyFill="1">
      <alignment vertical="center"/>
    </xf>
    <xf numFmtId="0" fontId="1" fillId="0" borderId="0" xfId="0" applyFont="1" applyFill="1" applyAlignment="1">
      <alignment vertical="center" wrapText="1"/>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5" fillId="0" borderId="0" xfId="0" applyFont="1" applyFill="1">
      <alignment vertical="center"/>
    </xf>
    <xf numFmtId="0" fontId="3" fillId="0" borderId="0" xfId="0" applyFont="1" applyFill="1" applyAlignment="1">
      <alignment vertical="center"/>
    </xf>
    <xf numFmtId="0" fontId="5" fillId="0" borderId="0" xfId="0" applyFont="1" applyFill="1" applyAlignment="1">
      <alignment horizontal="center" vertical="center"/>
    </xf>
    <xf numFmtId="0" fontId="4" fillId="0" borderId="0" xfId="0" applyFont="1" applyFill="1" applyAlignment="1">
      <alignment horizontal="center" vertical="center"/>
    </xf>
    <xf numFmtId="0" fontId="0" fillId="0" borderId="0" xfId="0" applyFont="1" applyFill="1">
      <alignment vertical="center"/>
    </xf>
    <xf numFmtId="0" fontId="6" fillId="0" borderId="0" xfId="0" applyFont="1" applyFill="1">
      <alignment vertical="center"/>
    </xf>
    <xf numFmtId="0" fontId="7" fillId="0" borderId="0" xfId="0" applyFont="1" applyFill="1">
      <alignment vertical="center"/>
    </xf>
    <xf numFmtId="0" fontId="1" fillId="0" borderId="0" xfId="0" applyFont="1" applyFill="1" applyAlignment="1">
      <alignment horizontal="left" vertical="center"/>
    </xf>
    <xf numFmtId="0" fontId="1" fillId="0" borderId="0" xfId="0" applyFont="1" applyFill="1" applyAlignment="1">
      <alignment horizontal="center" vertical="center"/>
    </xf>
    <xf numFmtId="0" fontId="1" fillId="0" borderId="0" xfId="0" applyFont="1" applyFill="1" applyAlignment="1">
      <alignment horizontal="left" vertical="center" wrapText="1"/>
    </xf>
    <xf numFmtId="0" fontId="1" fillId="0" borderId="0" xfId="0" applyNumberFormat="1" applyFont="1" applyFill="1" applyAlignment="1">
      <alignment horizontal="center" vertical="center"/>
    </xf>
    <xf numFmtId="0" fontId="8" fillId="0" borderId="0" xfId="0" applyFont="1" applyFill="1" applyAlignment="1">
      <alignment horizontal="left" vertical="center"/>
    </xf>
    <xf numFmtId="0" fontId="9" fillId="0" borderId="0" xfId="0" applyFont="1" applyFill="1" applyAlignment="1">
      <alignment horizontal="center" vertical="center"/>
    </xf>
    <xf numFmtId="0" fontId="9" fillId="0" borderId="0" xfId="0" applyFont="1" applyFill="1" applyAlignment="1">
      <alignment horizontal="left" vertical="center"/>
    </xf>
    <xf numFmtId="0" fontId="9" fillId="0" borderId="0" xfId="0" applyFont="1" applyFill="1" applyAlignment="1">
      <alignment horizontal="left" vertical="center" wrapText="1"/>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10" fillId="0" borderId="1" xfId="0" applyFont="1" applyFill="1" applyBorder="1" applyAlignment="1">
      <alignment horizontal="center" vertical="center" wrapText="1"/>
    </xf>
    <xf numFmtId="0" fontId="11" fillId="0" borderId="1" xfId="56" applyNumberFormat="1" applyFont="1" applyFill="1" applyBorder="1" applyAlignment="1">
      <alignment horizontal="center" vertical="center" wrapText="1"/>
    </xf>
    <xf numFmtId="0" fontId="12" fillId="0" borderId="1" xfId="56" applyNumberFormat="1"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3" xfId="0" applyFont="1" applyFill="1" applyBorder="1" applyAlignment="1">
      <alignment horizontal="left" vertical="center" wrapText="1"/>
    </xf>
    <xf numFmtId="0" fontId="13" fillId="0" borderId="4" xfId="0" applyFont="1" applyFill="1" applyBorder="1" applyAlignment="1">
      <alignment horizontal="center" vertical="center"/>
    </xf>
    <xf numFmtId="0" fontId="10" fillId="0" borderId="5"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6" xfId="0" applyFont="1" applyFill="1" applyBorder="1" applyAlignment="1">
      <alignment horizontal="left" vertical="center"/>
    </xf>
    <xf numFmtId="0" fontId="10" fillId="0" borderId="7" xfId="0" applyFont="1" applyFill="1" applyBorder="1" applyAlignment="1">
      <alignment horizontal="center" vertical="center"/>
    </xf>
    <xf numFmtId="0" fontId="14" fillId="0" borderId="8" xfId="0" applyFont="1" applyFill="1" applyBorder="1" applyAlignment="1">
      <alignment horizontal="center" vertical="center" wrapText="1"/>
    </xf>
    <xf numFmtId="0" fontId="14" fillId="0" borderId="8"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4" fillId="0" borderId="1" xfId="58" applyFont="1" applyFill="1" applyBorder="1" applyAlignment="1">
      <alignment horizontal="center" vertical="center" wrapText="1"/>
    </xf>
    <xf numFmtId="0" fontId="14" fillId="0" borderId="1" xfId="58" applyFont="1" applyFill="1" applyBorder="1" applyAlignment="1">
      <alignment horizontal="left" vertical="center" wrapText="1"/>
    </xf>
    <xf numFmtId="0" fontId="15" fillId="0" borderId="1" xfId="51" applyFont="1" applyFill="1" applyBorder="1" applyAlignment="1" applyProtection="1">
      <alignment horizontal="center" vertical="center" wrapText="1"/>
    </xf>
    <xf numFmtId="0" fontId="14" fillId="0" borderId="1" xfId="0" applyFont="1" applyFill="1" applyBorder="1" applyAlignment="1">
      <alignment horizontal="left" vertical="center" wrapText="1"/>
    </xf>
    <xf numFmtId="0" fontId="15" fillId="0" borderId="8" xfId="0" applyFont="1" applyFill="1" applyBorder="1" applyAlignment="1">
      <alignment horizontal="center" vertical="center" wrapText="1"/>
    </xf>
    <xf numFmtId="0" fontId="15" fillId="0" borderId="8" xfId="51" applyFont="1" applyFill="1" applyBorder="1" applyAlignment="1" applyProtection="1">
      <alignment horizontal="center" vertical="center" wrapText="1"/>
    </xf>
    <xf numFmtId="0"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xf>
    <xf numFmtId="176" fontId="11" fillId="0" borderId="1" xfId="0" applyNumberFormat="1" applyFont="1" applyFill="1" applyBorder="1" applyAlignment="1">
      <alignment horizontal="center" vertical="center" wrapText="1"/>
    </xf>
    <xf numFmtId="177" fontId="11" fillId="0" borderId="1" xfId="0" applyNumberFormat="1"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11" fillId="0" borderId="8" xfId="0" applyFont="1" applyFill="1" applyBorder="1" applyAlignment="1">
      <alignment horizontal="center" vertical="center" wrapText="1"/>
    </xf>
    <xf numFmtId="178" fontId="15" fillId="0" borderId="1" xfId="49" applyNumberFormat="1" applyFont="1" applyFill="1" applyBorder="1" applyAlignment="1">
      <alignment horizontal="center" vertical="center" wrapText="1"/>
    </xf>
    <xf numFmtId="179" fontId="15" fillId="0" borderId="1" xfId="0" applyNumberFormat="1" applyFont="1" applyFill="1" applyBorder="1" applyAlignment="1">
      <alignment horizontal="center" vertical="center"/>
    </xf>
    <xf numFmtId="0" fontId="14" fillId="0" borderId="1" xfId="0" applyFont="1" applyFill="1" applyBorder="1" applyAlignment="1">
      <alignment horizontal="center" vertical="center" wrapText="1"/>
    </xf>
    <xf numFmtId="179" fontId="15" fillId="0" borderId="8" xfId="0" applyNumberFormat="1" applyFont="1" applyFill="1" applyBorder="1" applyAlignment="1">
      <alignment horizontal="center" vertical="center"/>
    </xf>
    <xf numFmtId="0" fontId="14" fillId="0" borderId="8" xfId="0" applyFont="1" applyFill="1" applyBorder="1" applyAlignment="1">
      <alignment horizontal="center" vertical="center"/>
    </xf>
    <xf numFmtId="180" fontId="14" fillId="0" borderId="9" xfId="0" applyNumberFormat="1" applyFont="1" applyFill="1" applyBorder="1" applyAlignment="1">
      <alignment horizontal="center" vertical="center"/>
    </xf>
    <xf numFmtId="180" fontId="14" fillId="0" borderId="10" xfId="0" applyNumberFormat="1" applyFont="1" applyFill="1" applyBorder="1" applyAlignment="1">
      <alignment horizontal="center" vertical="center"/>
    </xf>
    <xf numFmtId="180" fontId="14" fillId="0" borderId="1" xfId="0" applyNumberFormat="1" applyFont="1" applyFill="1" applyBorder="1" applyAlignment="1">
      <alignment horizontal="center" vertical="center"/>
    </xf>
    <xf numFmtId="180" fontId="14" fillId="0" borderId="11" xfId="0" applyNumberFormat="1" applyFont="1" applyFill="1" applyBorder="1" applyAlignment="1">
      <alignment horizontal="center" vertical="center"/>
    </xf>
    <xf numFmtId="0" fontId="16" fillId="0" borderId="0" xfId="0" applyFont="1" applyFill="1" applyAlignment="1">
      <alignment horizontal="center" vertical="center"/>
    </xf>
    <xf numFmtId="0" fontId="12" fillId="0" borderId="1" xfId="0" applyFont="1" applyFill="1" applyBorder="1" applyAlignment="1">
      <alignment horizontal="center" vertical="center" wrapText="1"/>
    </xf>
    <xf numFmtId="0" fontId="17" fillId="0" borderId="1" xfId="56" applyNumberFormat="1" applyFont="1" applyFill="1" applyBorder="1" applyAlignment="1">
      <alignment horizontal="center" vertical="center" wrapText="1"/>
    </xf>
    <xf numFmtId="0" fontId="14" fillId="0" borderId="1" xfId="56" applyNumberFormat="1" applyFont="1" applyFill="1" applyBorder="1" applyAlignment="1">
      <alignment horizontal="center" vertical="center" wrapText="1"/>
    </xf>
    <xf numFmtId="0" fontId="18" fillId="0" borderId="1" xfId="0" applyFont="1" applyBorder="1" applyAlignment="1">
      <alignment horizontal="justify" vertical="center" wrapText="1"/>
    </xf>
    <xf numFmtId="0" fontId="15"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15" fillId="0" borderId="5" xfId="0" applyFont="1" applyFill="1" applyBorder="1" applyAlignment="1">
      <alignment horizontal="center" vertical="center" wrapText="1"/>
    </xf>
    <xf numFmtId="0" fontId="14" fillId="0" borderId="7" xfId="0" applyFont="1" applyFill="1" applyBorder="1" applyAlignment="1">
      <alignment horizontal="center" vertical="center" wrapText="1"/>
    </xf>
    <xf numFmtId="0" fontId="15" fillId="0" borderId="1" xfId="0" applyFont="1" applyFill="1" applyBorder="1" applyAlignment="1">
      <alignment horizontal="left" vertical="center" wrapText="1"/>
    </xf>
    <xf numFmtId="180" fontId="15" fillId="0" borderId="1" xfId="0" applyNumberFormat="1" applyFont="1" applyFill="1" applyBorder="1" applyAlignment="1">
      <alignment horizontal="center" vertical="center"/>
    </xf>
    <xf numFmtId="176" fontId="19" fillId="0" borderId="1" xfId="0" applyNumberFormat="1" applyFont="1" applyFill="1" applyBorder="1" applyAlignment="1">
      <alignment horizontal="center" vertical="center"/>
    </xf>
    <xf numFmtId="179" fontId="1" fillId="0" borderId="1" xfId="0" applyNumberFormat="1" applyFont="1" applyFill="1" applyBorder="1" applyAlignment="1">
      <alignment horizontal="center" vertical="center"/>
    </xf>
    <xf numFmtId="180" fontId="14" fillId="0" borderId="0" xfId="0" applyNumberFormat="1" applyFont="1" applyFill="1" applyBorder="1" applyAlignment="1">
      <alignment horizontal="center" vertical="center"/>
    </xf>
    <xf numFmtId="180" fontId="14" fillId="0" borderId="12" xfId="0" applyNumberFormat="1" applyFont="1" applyFill="1" applyBorder="1" applyAlignment="1">
      <alignment horizontal="center" vertical="center"/>
    </xf>
    <xf numFmtId="0" fontId="15" fillId="0" borderId="8" xfId="0" applyFont="1" applyFill="1" applyBorder="1" applyAlignment="1">
      <alignment horizontal="center" vertical="center"/>
    </xf>
    <xf numFmtId="0" fontId="15" fillId="0" borderId="1" xfId="58" applyFont="1" applyFill="1" applyBorder="1" applyAlignment="1">
      <alignment horizontal="left" vertical="center" wrapText="1"/>
    </xf>
    <xf numFmtId="0" fontId="15" fillId="0" borderId="9" xfId="0" applyFont="1" applyFill="1" applyBorder="1" applyAlignment="1">
      <alignment horizontal="center" vertical="center" wrapText="1"/>
    </xf>
    <xf numFmtId="0" fontId="15" fillId="0" borderId="1" xfId="58" applyFont="1" applyFill="1" applyBorder="1" applyAlignment="1">
      <alignment horizontal="center" vertical="center" wrapText="1"/>
    </xf>
    <xf numFmtId="0" fontId="1" fillId="0" borderId="1" xfId="0" applyFont="1" applyFill="1" applyBorder="1">
      <alignment vertical="center"/>
    </xf>
    <xf numFmtId="181" fontId="14" fillId="0" borderId="8" xfId="0" applyNumberFormat="1" applyFont="1" applyFill="1" applyBorder="1" applyAlignment="1">
      <alignment horizontal="center" vertical="center" wrapText="1"/>
    </xf>
    <xf numFmtId="0" fontId="15" fillId="0" borderId="9" xfId="0" applyFont="1" applyFill="1" applyBorder="1" applyAlignment="1">
      <alignment horizontal="center" vertical="center"/>
    </xf>
    <xf numFmtId="178" fontId="15" fillId="0" borderId="9" xfId="0" applyNumberFormat="1" applyFont="1" applyFill="1" applyBorder="1" applyAlignment="1">
      <alignment horizontal="center" vertical="center" wrapText="1"/>
    </xf>
    <xf numFmtId="178" fontId="15" fillId="0" borderId="1" xfId="49" applyNumberFormat="1" applyFont="1" applyFill="1" applyBorder="1" applyAlignment="1">
      <alignment horizontal="center" vertical="center"/>
    </xf>
    <xf numFmtId="178" fontId="14" fillId="0" borderId="1" xfId="49" applyNumberFormat="1" applyFont="1" applyFill="1" applyBorder="1" applyAlignment="1">
      <alignment horizontal="center" vertical="center" wrapText="1"/>
    </xf>
    <xf numFmtId="0" fontId="14" fillId="0" borderId="9"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4" fillId="0" borderId="5" xfId="0" applyFont="1" applyFill="1" applyBorder="1" applyAlignment="1">
      <alignment horizontal="center" vertical="center" wrapText="1"/>
    </xf>
    <xf numFmtId="0" fontId="14" fillId="0" borderId="8" xfId="0" applyFont="1" applyFill="1" applyBorder="1" applyAlignment="1">
      <alignment horizontal="justify" vertical="center" wrapText="1"/>
    </xf>
    <xf numFmtId="0" fontId="15" fillId="0" borderId="1" xfId="0" applyFont="1" applyFill="1" applyBorder="1" applyAlignment="1">
      <alignment vertical="center" wrapText="1"/>
    </xf>
    <xf numFmtId="176" fontId="15" fillId="0" borderId="1" xfId="0" applyNumberFormat="1" applyFont="1" applyFill="1" applyBorder="1" applyAlignment="1">
      <alignment horizontal="center" vertical="center"/>
    </xf>
    <xf numFmtId="176" fontId="15" fillId="0" borderId="2" xfId="0" applyNumberFormat="1" applyFont="1" applyFill="1" applyBorder="1" applyAlignment="1">
      <alignment horizontal="center" vertical="center" wrapText="1"/>
    </xf>
    <xf numFmtId="0" fontId="15" fillId="0" borderId="1" xfId="0" applyFont="1" applyFill="1" applyBorder="1">
      <alignment vertical="center"/>
    </xf>
    <xf numFmtId="0" fontId="20" fillId="0" borderId="1" xfId="58" applyFont="1" applyFill="1" applyBorder="1" applyAlignment="1">
      <alignment horizontal="left" vertical="center" wrapText="1"/>
    </xf>
    <xf numFmtId="0" fontId="20" fillId="0" borderId="1" xfId="0" applyFont="1" applyFill="1" applyBorder="1" applyAlignment="1">
      <alignment horizontal="left" vertical="center" wrapText="1"/>
    </xf>
    <xf numFmtId="0" fontId="20" fillId="0" borderId="1" xfId="51" applyFont="1" applyFill="1" applyBorder="1" applyAlignment="1" applyProtection="1">
      <alignment horizontal="left" vertical="center" wrapText="1"/>
    </xf>
    <xf numFmtId="0" fontId="15" fillId="0" borderId="1" xfId="51" applyFont="1" applyFill="1" applyBorder="1" applyAlignment="1" applyProtection="1">
      <alignment horizontal="left" vertical="center" wrapText="1"/>
    </xf>
    <xf numFmtId="0" fontId="15" fillId="0" borderId="8" xfId="0" applyFont="1" applyFill="1" applyBorder="1" applyAlignment="1">
      <alignment vertical="center"/>
    </xf>
    <xf numFmtId="0" fontId="15" fillId="0" borderId="8" xfId="0" applyFont="1" applyFill="1" applyBorder="1" applyAlignment="1">
      <alignment vertical="center" wrapText="1"/>
    </xf>
    <xf numFmtId="0" fontId="15" fillId="0" borderId="1" xfId="0" applyFont="1" applyFill="1" applyBorder="1" applyAlignment="1">
      <alignment vertical="center"/>
    </xf>
    <xf numFmtId="49" fontId="15" fillId="0" borderId="1" xfId="51" applyNumberFormat="1" applyFont="1" applyFill="1" applyBorder="1" applyAlignment="1" applyProtection="1">
      <alignment horizontal="center" vertical="center" wrapText="1"/>
    </xf>
    <xf numFmtId="49" fontId="15" fillId="0" borderId="1" xfId="58" applyNumberFormat="1" applyFont="1" applyFill="1" applyBorder="1" applyAlignment="1">
      <alignment horizontal="center" vertical="center" wrapText="1"/>
    </xf>
    <xf numFmtId="0" fontId="15" fillId="0" borderId="1" xfId="0" applyNumberFormat="1" applyFont="1" applyFill="1" applyBorder="1" applyAlignment="1">
      <alignment horizontal="center" vertical="center" wrapText="1"/>
    </xf>
    <xf numFmtId="0" fontId="15" fillId="0" borderId="1" xfId="0" applyFont="1" applyFill="1" applyBorder="1" applyAlignment="1">
      <alignment horizontal="justify" vertical="center"/>
    </xf>
    <xf numFmtId="0" fontId="15" fillId="0" borderId="13" xfId="0" applyFont="1" applyFill="1" applyBorder="1" applyAlignment="1">
      <alignment horizontal="center" vertical="center" wrapText="1"/>
    </xf>
    <xf numFmtId="0" fontId="15" fillId="0" borderId="8" xfId="58" applyFont="1" applyFill="1" applyBorder="1" applyAlignment="1" applyProtection="1">
      <alignment horizontal="center" vertical="center" wrapText="1"/>
    </xf>
    <xf numFmtId="0" fontId="15" fillId="0" borderId="13" xfId="0" applyNumberFormat="1" applyFont="1" applyFill="1" applyBorder="1" applyAlignment="1">
      <alignment horizontal="center" vertical="center" wrapText="1"/>
    </xf>
    <xf numFmtId="0" fontId="14" fillId="0" borderId="1" xfId="0" applyNumberFormat="1" applyFont="1" applyFill="1" applyBorder="1" applyAlignment="1">
      <alignment horizontal="center" vertical="center" wrapText="1"/>
    </xf>
    <xf numFmtId="182" fontId="15" fillId="0" borderId="1" xfId="56" applyNumberFormat="1" applyFont="1" applyFill="1" applyBorder="1" applyAlignment="1">
      <alignment horizontal="center" vertical="center" wrapText="1"/>
    </xf>
    <xf numFmtId="181" fontId="14" fillId="0" borderId="1" xfId="0" applyNumberFormat="1" applyFont="1" applyFill="1" applyBorder="1" applyAlignment="1">
      <alignment horizontal="center" vertical="center"/>
    </xf>
    <xf numFmtId="182" fontId="15" fillId="0" borderId="1" xfId="56" applyNumberFormat="1" applyFont="1" applyFill="1" applyBorder="1" applyAlignment="1">
      <alignment horizontal="left" vertical="center" wrapText="1"/>
    </xf>
    <xf numFmtId="178" fontId="5" fillId="0" borderId="1" xfId="49"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182" fontId="15" fillId="0" borderId="13" xfId="56" applyNumberFormat="1" applyFont="1" applyFill="1" applyBorder="1" applyAlignment="1">
      <alignment horizontal="center" vertical="center" wrapText="1"/>
    </xf>
    <xf numFmtId="182" fontId="15" fillId="0" borderId="8" xfId="56" applyNumberFormat="1" applyFont="1" applyFill="1" applyBorder="1" applyAlignment="1">
      <alignment horizontal="center" vertical="center" wrapText="1"/>
    </xf>
    <xf numFmtId="0" fontId="15" fillId="0" borderId="1" xfId="56" applyFont="1" applyFill="1" applyBorder="1" applyAlignment="1">
      <alignment horizontal="center" vertical="center" wrapText="1"/>
    </xf>
    <xf numFmtId="0" fontId="15" fillId="0" borderId="1" xfId="56" applyNumberFormat="1" applyFont="1" applyFill="1" applyBorder="1" applyAlignment="1">
      <alignment horizontal="center" vertical="center" wrapText="1"/>
    </xf>
    <xf numFmtId="0" fontId="15" fillId="0" borderId="13" xfId="56" applyNumberFormat="1" applyFont="1" applyFill="1" applyBorder="1" applyAlignment="1">
      <alignment horizontal="center" vertical="center" wrapText="1"/>
    </xf>
    <xf numFmtId="0" fontId="15" fillId="0" borderId="0" xfId="58" applyFont="1" applyFill="1" applyBorder="1" applyAlignment="1">
      <alignment horizontal="center" vertical="center" wrapText="1"/>
    </xf>
    <xf numFmtId="178" fontId="15" fillId="0" borderId="5" xfId="49" applyNumberFormat="1" applyFont="1" applyFill="1" applyBorder="1" applyAlignment="1">
      <alignment horizontal="center" vertical="center" wrapText="1"/>
    </xf>
    <xf numFmtId="0" fontId="15" fillId="0" borderId="5" xfId="58" applyFont="1" applyFill="1" applyBorder="1" applyAlignment="1">
      <alignment horizontal="center" vertical="center" wrapText="1"/>
    </xf>
    <xf numFmtId="0" fontId="15" fillId="0" borderId="14" xfId="0" applyFont="1" applyFill="1" applyBorder="1" applyAlignment="1">
      <alignment horizontal="center" vertical="center" wrapText="1"/>
    </xf>
    <xf numFmtId="0" fontId="15" fillId="0" borderId="1" xfId="0" applyFont="1" applyFill="1" applyBorder="1" applyAlignment="1">
      <alignment horizontal="left" vertical="center"/>
    </xf>
    <xf numFmtId="0" fontId="15" fillId="0" borderId="1" xfId="0" applyNumberFormat="1" applyFont="1" applyFill="1" applyBorder="1" applyAlignment="1">
      <alignment horizontal="center" vertical="center"/>
    </xf>
    <xf numFmtId="0" fontId="14" fillId="0" borderId="1" xfId="56" applyFont="1" applyFill="1" applyBorder="1" applyAlignment="1">
      <alignment horizontal="center" vertical="center" wrapText="1"/>
    </xf>
  </cellXfs>
  <cellStyles count="63">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88" xfId="49"/>
    <cellStyle name="常规_专项资金预算绩效目标申报表" xfId="50"/>
    <cellStyle name="常规 2 73" xfId="51"/>
    <cellStyle name="20% - 强调文字颜色 5 5 3" xfId="52"/>
    <cellStyle name="标题 7" xfId="53"/>
    <cellStyle name="常规 10" xfId="54"/>
    <cellStyle name="40% - 强调文字颜色 2 4 11" xfId="55"/>
    <cellStyle name="常规_Sheet1" xfId="56"/>
    <cellStyle name="常规 4" xfId="57"/>
    <cellStyle name="常规 23" xfId="58"/>
    <cellStyle name="常规 3" xfId="59"/>
    <cellStyle name="常规 14" xfId="60"/>
    <cellStyle name="常规 2" xfId="61"/>
    <cellStyle name="标题 8 33" xfId="62"/>
  </cellStyles>
  <dxfs count="2">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6</xdr:col>
      <xdr:colOff>468630</xdr:colOff>
      <xdr:row>314</xdr:row>
      <xdr:rowOff>0</xdr:rowOff>
    </xdr:from>
    <xdr:to>
      <xdr:col>6</xdr:col>
      <xdr:colOff>479425</xdr:colOff>
      <xdr:row>314</xdr:row>
      <xdr:rowOff>417830</xdr:rowOff>
    </xdr:to>
    <xdr:sp>
      <xdr:nvSpPr>
        <xdr:cNvPr id="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2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2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3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3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4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4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5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5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6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6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7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7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8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8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9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9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0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0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1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1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2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2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3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3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4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4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5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5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5"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6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8"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6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1"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3"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4"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6"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7"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7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79"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0"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2"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3"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4"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5"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6"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87"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8"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89"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468630</xdr:colOff>
      <xdr:row>314</xdr:row>
      <xdr:rowOff>0</xdr:rowOff>
    </xdr:from>
    <xdr:to>
      <xdr:col>6</xdr:col>
      <xdr:colOff>479425</xdr:colOff>
      <xdr:row>314</xdr:row>
      <xdr:rowOff>417830</xdr:rowOff>
    </xdr:to>
    <xdr:sp>
      <xdr:nvSpPr>
        <xdr:cNvPr id="190" name="Text Box 8692"/>
        <xdr:cNvSpPr txBox="1"/>
      </xdr:nvSpPr>
      <xdr:spPr>
        <a:xfrm>
          <a:off x="7377430" y="209927825"/>
          <a:ext cx="10795"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1"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2" name="Text Box 8692"/>
        <xdr:cNvSpPr txBox="1"/>
      </xdr:nvSpPr>
      <xdr:spPr>
        <a:xfrm>
          <a:off x="7285355" y="209927825"/>
          <a:ext cx="10160" cy="417830"/>
        </a:xfrm>
        <a:prstGeom prst="rect">
          <a:avLst/>
        </a:prstGeom>
        <a:noFill/>
        <a:ln w="9525">
          <a:noFill/>
        </a:ln>
      </xdr:spPr>
    </xdr:sp>
    <xdr:clientData/>
  </xdr:twoCellAnchor>
  <xdr:twoCellAnchor editAs="oneCell">
    <xdr:from>
      <xdr:col>6</xdr:col>
      <xdr:colOff>376555</xdr:colOff>
      <xdr:row>314</xdr:row>
      <xdr:rowOff>0</xdr:rowOff>
    </xdr:from>
    <xdr:to>
      <xdr:col>6</xdr:col>
      <xdr:colOff>386715</xdr:colOff>
      <xdr:row>314</xdr:row>
      <xdr:rowOff>417830</xdr:rowOff>
    </xdr:to>
    <xdr:sp>
      <xdr:nvSpPr>
        <xdr:cNvPr id="193" name="Text Box 8692"/>
        <xdr:cNvSpPr txBox="1"/>
      </xdr:nvSpPr>
      <xdr:spPr>
        <a:xfrm>
          <a:off x="7285355" y="209927825"/>
          <a:ext cx="10160" cy="417830"/>
        </a:xfrm>
        <a:prstGeom prst="rect">
          <a:avLst/>
        </a:prstGeom>
        <a:noFill/>
        <a:ln w="9525">
          <a:noFill/>
        </a:ln>
      </xdr:spPr>
    </xdr:sp>
    <xdr:clientData/>
  </xdr:twoCellAnchor>
</xdr:wsDr>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Z333"/>
  <sheetViews>
    <sheetView tabSelected="1" view="pageBreakPreview" zoomScale="70" zoomScaleNormal="55" workbookViewId="0">
      <pane ySplit="8" topLeftCell="A9" activePane="bottomLeft" state="frozen"/>
      <selection/>
      <selection pane="bottomLeft" activeCell="G12" sqref="G12"/>
    </sheetView>
  </sheetViews>
  <sheetFormatPr defaultColWidth="8.89166666666667" defaultRowHeight="13.5"/>
  <cols>
    <col min="1" max="1" width="6.125" style="14" customWidth="1"/>
    <col min="2" max="2" width="10.5" style="14" customWidth="1"/>
    <col min="3" max="3" width="8.125" style="14" customWidth="1"/>
    <col min="4" max="4" width="39.7" style="13" customWidth="1"/>
    <col min="5" max="5" width="18.0916666666667" style="14" customWidth="1"/>
    <col min="6" max="6" width="8.125" style="14" customWidth="1"/>
    <col min="7" max="7" width="90.525" style="15" customWidth="1"/>
    <col min="8" max="8" width="15.3583333333333" style="14" customWidth="1"/>
    <col min="9" max="9" width="18.9583333333333" style="16" customWidth="1"/>
    <col min="10" max="13" width="15" style="16" customWidth="1"/>
    <col min="14" max="15" width="7.31666666666667" style="14" hidden="1" customWidth="1"/>
    <col min="16" max="16" width="11.2416666666667" style="14" hidden="1" customWidth="1"/>
    <col min="17" max="17" width="11.25" style="14" hidden="1" customWidth="1"/>
    <col min="18" max="18" width="10.9" style="14" hidden="1" customWidth="1"/>
    <col min="19" max="19" width="10.3583333333333" style="14" hidden="1" customWidth="1"/>
    <col min="20" max="20" width="8.925" style="14" hidden="1" customWidth="1"/>
    <col min="21" max="21" width="9.875" style="14" hidden="1" customWidth="1"/>
    <col min="22" max="22" width="14.625" style="14" customWidth="1"/>
    <col min="23" max="23" width="18.5666666666667" style="14" customWidth="1"/>
    <col min="24" max="24" width="69.5833333333333" style="14" hidden="1" customWidth="1"/>
    <col min="25" max="25" width="80.8916666666667" style="14" hidden="1" customWidth="1"/>
    <col min="26" max="26" width="18.3833333333333" style="1" customWidth="1"/>
    <col min="27" max="16384" width="8.89166666666667" style="1"/>
  </cols>
  <sheetData>
    <row r="1" s="1" customFormat="1" ht="20.25" spans="1:25">
      <c r="A1" s="17" t="s">
        <v>0</v>
      </c>
      <c r="B1" s="14"/>
      <c r="C1" s="14"/>
      <c r="D1" s="13"/>
      <c r="E1" s="14"/>
      <c r="F1" s="14"/>
      <c r="G1" s="15"/>
      <c r="H1" s="14"/>
      <c r="I1" s="16"/>
      <c r="J1" s="16"/>
      <c r="K1" s="16"/>
      <c r="L1" s="16"/>
      <c r="M1" s="16"/>
      <c r="N1" s="14"/>
      <c r="O1" s="14"/>
      <c r="P1" s="14"/>
      <c r="Q1" s="14"/>
      <c r="R1" s="14"/>
      <c r="S1" s="14"/>
      <c r="T1" s="14"/>
      <c r="U1" s="14"/>
      <c r="V1" s="14"/>
      <c r="W1" s="14"/>
      <c r="X1" s="14"/>
      <c r="Y1" s="14"/>
    </row>
    <row r="2" s="1" customFormat="1" ht="27" spans="2:26">
      <c r="B2" s="18" t="s">
        <v>1</v>
      </c>
      <c r="C2" s="18"/>
      <c r="D2" s="19"/>
      <c r="E2" s="18"/>
      <c r="F2" s="18"/>
      <c r="G2" s="20"/>
      <c r="H2" s="18"/>
      <c r="I2" s="18"/>
      <c r="J2" s="18"/>
      <c r="K2" s="18"/>
      <c r="L2" s="18"/>
      <c r="M2" s="18"/>
      <c r="N2" s="18"/>
      <c r="O2" s="18"/>
      <c r="P2" s="18"/>
      <c r="Q2" s="18"/>
      <c r="R2" s="18"/>
      <c r="S2" s="18"/>
      <c r="T2" s="18"/>
      <c r="U2" s="18"/>
      <c r="V2" s="18"/>
      <c r="W2" s="18"/>
      <c r="X2" s="18"/>
      <c r="Y2" s="18"/>
      <c r="Z2" s="18"/>
    </row>
    <row r="3" s="1" customFormat="1" ht="20.25" spans="1:26">
      <c r="A3" s="21" t="s">
        <v>2</v>
      </c>
      <c r="B3" s="21"/>
      <c r="C3" s="21"/>
      <c r="D3" s="21"/>
      <c r="E3" s="21"/>
      <c r="F3" s="21"/>
      <c r="G3" s="22"/>
      <c r="H3" s="21"/>
      <c r="I3" s="21"/>
      <c r="J3" s="21"/>
      <c r="K3" s="21"/>
      <c r="L3" s="21"/>
      <c r="M3" s="21"/>
      <c r="N3" s="21"/>
      <c r="O3" s="21"/>
      <c r="P3" s="21"/>
      <c r="Q3" s="21"/>
      <c r="R3" s="21"/>
      <c r="S3" s="21"/>
      <c r="T3" s="21"/>
      <c r="U3" s="21"/>
      <c r="V3" s="21"/>
      <c r="W3" s="21"/>
      <c r="X3" s="61"/>
      <c r="Y3" s="61"/>
      <c r="Z3" s="14"/>
    </row>
    <row r="4" s="1" customFormat="1" ht="18.75" spans="1:26">
      <c r="A4" s="23" t="s">
        <v>3</v>
      </c>
      <c r="B4" s="24" t="s">
        <v>4</v>
      </c>
      <c r="C4" s="24"/>
      <c r="D4" s="23" t="s">
        <v>5</v>
      </c>
      <c r="E4" s="23" t="s">
        <v>6</v>
      </c>
      <c r="F4" s="23" t="s">
        <v>7</v>
      </c>
      <c r="G4" s="23" t="s">
        <v>8</v>
      </c>
      <c r="H4" s="23" t="s">
        <v>9</v>
      </c>
      <c r="I4" s="46" t="s">
        <v>10</v>
      </c>
      <c r="J4" s="47" t="s">
        <v>11</v>
      </c>
      <c r="K4" s="47"/>
      <c r="L4" s="47"/>
      <c r="M4" s="47"/>
      <c r="N4" s="23" t="s">
        <v>12</v>
      </c>
      <c r="O4" s="23"/>
      <c r="P4" s="23"/>
      <c r="Q4" s="23"/>
      <c r="R4" s="23"/>
      <c r="S4" s="23"/>
      <c r="T4" s="23"/>
      <c r="U4" s="23"/>
      <c r="V4" s="24" t="s">
        <v>13</v>
      </c>
      <c r="W4" s="24" t="s">
        <v>14</v>
      </c>
      <c r="X4" s="24" t="s">
        <v>15</v>
      </c>
      <c r="Y4" s="24" t="s">
        <v>16</v>
      </c>
      <c r="Z4" s="24" t="s">
        <v>17</v>
      </c>
    </row>
    <row r="5" s="1" customFormat="1" ht="18.75" spans="1:26">
      <c r="A5" s="23"/>
      <c r="B5" s="24"/>
      <c r="C5" s="24"/>
      <c r="D5" s="23"/>
      <c r="E5" s="23"/>
      <c r="F5" s="23"/>
      <c r="G5" s="23"/>
      <c r="H5" s="23"/>
      <c r="I5" s="46"/>
      <c r="J5" s="46" t="s">
        <v>18</v>
      </c>
      <c r="K5" s="47" t="s">
        <v>19</v>
      </c>
      <c r="L5" s="47"/>
      <c r="M5" s="48" t="s">
        <v>20</v>
      </c>
      <c r="N5" s="23"/>
      <c r="O5" s="23"/>
      <c r="P5" s="23"/>
      <c r="Q5" s="23"/>
      <c r="R5" s="23"/>
      <c r="S5" s="23"/>
      <c r="T5" s="23"/>
      <c r="U5" s="23"/>
      <c r="V5" s="24"/>
      <c r="W5" s="24"/>
      <c r="X5" s="24"/>
      <c r="Y5" s="24"/>
      <c r="Z5" s="24"/>
    </row>
    <row r="6" s="2" customFormat="1" ht="18.75" spans="1:26">
      <c r="A6" s="23"/>
      <c r="B6" s="24"/>
      <c r="C6" s="24"/>
      <c r="D6" s="23"/>
      <c r="E6" s="23"/>
      <c r="F6" s="23"/>
      <c r="G6" s="23"/>
      <c r="H6" s="23"/>
      <c r="I6" s="46"/>
      <c r="J6" s="46"/>
      <c r="K6" s="49" t="s">
        <v>21</v>
      </c>
      <c r="L6" s="49" t="s">
        <v>22</v>
      </c>
      <c r="M6" s="48"/>
      <c r="N6" s="23"/>
      <c r="O6" s="23"/>
      <c r="P6" s="23"/>
      <c r="Q6" s="23"/>
      <c r="R6" s="23"/>
      <c r="S6" s="23"/>
      <c r="T6" s="23"/>
      <c r="U6" s="23"/>
      <c r="V6" s="24"/>
      <c r="W6" s="24"/>
      <c r="X6" s="24"/>
      <c r="Y6" s="24"/>
      <c r="Z6" s="24"/>
    </row>
    <row r="7" s="2" customFormat="1" ht="83" customHeight="1" spans="1:26">
      <c r="A7" s="23"/>
      <c r="B7" s="25" t="s">
        <v>23</v>
      </c>
      <c r="C7" s="25" t="s">
        <v>24</v>
      </c>
      <c r="D7" s="23"/>
      <c r="E7" s="23"/>
      <c r="F7" s="23"/>
      <c r="G7" s="23"/>
      <c r="H7" s="23"/>
      <c r="I7" s="46"/>
      <c r="J7" s="46"/>
      <c r="K7" s="49" t="s">
        <v>25</v>
      </c>
      <c r="L7" s="49" t="s">
        <v>26</v>
      </c>
      <c r="M7" s="48"/>
      <c r="N7" s="50" t="s">
        <v>27</v>
      </c>
      <c r="O7" s="50"/>
      <c r="P7" s="50" t="s">
        <v>28</v>
      </c>
      <c r="Q7" s="50"/>
      <c r="R7" s="50" t="s">
        <v>29</v>
      </c>
      <c r="S7" s="50"/>
      <c r="T7" s="50" t="s">
        <v>30</v>
      </c>
      <c r="U7" s="50"/>
      <c r="V7" s="24"/>
      <c r="W7" s="24"/>
      <c r="X7" s="24"/>
      <c r="Y7" s="24"/>
      <c r="Z7" s="24"/>
    </row>
    <row r="8" s="3" customFormat="1" ht="27" spans="1:26">
      <c r="A8" s="26" t="s">
        <v>18</v>
      </c>
      <c r="B8" s="27"/>
      <c r="C8" s="27"/>
      <c r="D8" s="27"/>
      <c r="E8" s="27"/>
      <c r="F8" s="27"/>
      <c r="G8" s="28"/>
      <c r="H8" s="29"/>
      <c r="I8" s="24">
        <f>SUM(I9,I15,I17,I19,I30,I32,I42,I178,I186,I217,I219,I235,I238,I266,I273,I327,I332)</f>
        <v>49213.487392</v>
      </c>
      <c r="J8" s="24">
        <f>SUM(J9,J15,J17,J19,J30,J32,J42,J178,J186,J217,J219,J235,J238,J266,J273,J327,J332)</f>
        <v>37085</v>
      </c>
      <c r="K8" s="24">
        <f>SUM(K9,K15,K17,K19,K30,K32,K42,K178,K186,K217,K219,K235,K238,K266,K273,K327,K332)</f>
        <v>24771</v>
      </c>
      <c r="L8" s="24">
        <f>SUM(L9,L15,L17,L19,L30,L32,L42,L178,L186,L217,L219,L235,L238,L266,L273,L327,L332)</f>
        <v>10068</v>
      </c>
      <c r="M8" s="24">
        <f>SUM(M9,M15,M17,M19,M30,M32,M42,M178,M186,M217,M219,M235,M238,M266,M273,M327,M332)</f>
        <v>2246</v>
      </c>
      <c r="N8" s="24" t="e">
        <f>SUM(N9,N15,N17,N19,N30,N32,N42,N178,N186,N217,N219,N235,N238,N266,#REF!,N273,N327,N332)</f>
        <v>#REF!</v>
      </c>
      <c r="O8" s="24" t="e">
        <f>SUM(O9,O15,O17,O19,O30,O32,O42,O178,O186,O217,O219,O235,O238,O266,#REF!,O273,O327,O332)</f>
        <v>#REF!</v>
      </c>
      <c r="P8" s="24" t="e">
        <f>SUM(P9,P15,P17,P19,P30,P32,P42,P178,P186,P217,P219,P235,P238,P266,#REF!,P273,P327,P332)</f>
        <v>#REF!</v>
      </c>
      <c r="Q8" s="24" t="e">
        <f>SUM(Q9,Q15,Q17,Q19,Q30,Q32,Q42,Q178,Q186,Q217,Q219,Q235,Q238,Q266,#REF!,Q273,Q327,Q332)</f>
        <v>#REF!</v>
      </c>
      <c r="R8" s="24" t="e">
        <f>SUM(R9,R15,R17,R19,R30,R32,R42,R178,R186,R217,R219,R235,R238,R266,#REF!,R273,R327,R332)</f>
        <v>#REF!</v>
      </c>
      <c r="S8" s="24" t="e">
        <f>SUM(S9,S15,S17,S19,S30,S32,S42,S178,S186,S217,S219,S235,S238,S266,#REF!,S273,S327,S332)</f>
        <v>#REF!</v>
      </c>
      <c r="T8" s="24" t="e">
        <f>SUM(T9,T15,T17,T19,T30,T32,T42,T178,T186,T217,T219,T235,T238,T266,#REF!,T273,T327,T332)</f>
        <v>#REF!</v>
      </c>
      <c r="U8" s="24" t="e">
        <f>SUM(U9,U15,U17,U19,U30,U32,U42,U178,U186,U217,U219,U235,U238,U266,#REF!,U273,U327,U332)</f>
        <v>#REF!</v>
      </c>
      <c r="V8" s="62"/>
      <c r="W8" s="63"/>
      <c r="X8" s="62"/>
      <c r="Y8" s="62"/>
      <c r="Z8" s="67"/>
    </row>
    <row r="9" s="4" customFormat="1" ht="18.75" spans="1:26">
      <c r="A9" s="30" t="s">
        <v>31</v>
      </c>
      <c r="B9" s="31"/>
      <c r="C9" s="31"/>
      <c r="D9" s="32"/>
      <c r="E9" s="33" t="s">
        <v>32</v>
      </c>
      <c r="F9" s="34"/>
      <c r="G9" s="35"/>
      <c r="H9" s="36"/>
      <c r="I9" s="24">
        <f>SUM(I10:I14)</f>
        <v>739.977187</v>
      </c>
      <c r="J9" s="24">
        <f>SUM(J10:J14)</f>
        <v>598</v>
      </c>
      <c r="K9" s="24">
        <f>SUM(K10:K14)</f>
        <v>528</v>
      </c>
      <c r="L9" s="24">
        <f>SUM(L10:L14)</f>
        <v>70</v>
      </c>
      <c r="M9" s="24">
        <f>SUM(M10:M14)</f>
        <v>0</v>
      </c>
      <c r="N9" s="24">
        <f t="shared" ref="N9:U9" si="0">SUM(N10:N14)</f>
        <v>2</v>
      </c>
      <c r="O9" s="24">
        <f t="shared" si="0"/>
        <v>3</v>
      </c>
      <c r="P9" s="24">
        <f t="shared" si="0"/>
        <v>1479</v>
      </c>
      <c r="Q9" s="24">
        <f t="shared" si="0"/>
        <v>5972</v>
      </c>
      <c r="R9" s="24">
        <f t="shared" si="0"/>
        <v>415</v>
      </c>
      <c r="S9" s="24">
        <f t="shared" si="0"/>
        <v>1963</v>
      </c>
      <c r="T9" s="24">
        <f t="shared" si="0"/>
        <v>19</v>
      </c>
      <c r="U9" s="24">
        <f t="shared" si="0"/>
        <v>72</v>
      </c>
      <c r="V9" s="54"/>
      <c r="W9" s="64"/>
      <c r="X9" s="54"/>
      <c r="Y9" s="54"/>
      <c r="Z9" s="66"/>
    </row>
    <row r="10" s="4" customFormat="1" ht="56.25" spans="1:26">
      <c r="A10" s="37">
        <v>1</v>
      </c>
      <c r="B10" s="37" t="s">
        <v>33</v>
      </c>
      <c r="C10" s="37" t="s">
        <v>34</v>
      </c>
      <c r="D10" s="38" t="s">
        <v>35</v>
      </c>
      <c r="E10" s="37" t="s">
        <v>36</v>
      </c>
      <c r="F10" s="37" t="s">
        <v>37</v>
      </c>
      <c r="G10" s="38" t="s">
        <v>38</v>
      </c>
      <c r="H10" s="37" t="s">
        <v>39</v>
      </c>
      <c r="I10" s="37">
        <v>113.1855</v>
      </c>
      <c r="J10" s="37">
        <f>K10+L10+M10</f>
        <v>113</v>
      </c>
      <c r="K10" s="37">
        <v>113</v>
      </c>
      <c r="L10" s="37"/>
      <c r="M10" s="37"/>
      <c r="N10" s="37">
        <v>1</v>
      </c>
      <c r="O10" s="37"/>
      <c r="P10" s="37">
        <v>172</v>
      </c>
      <c r="Q10" s="37">
        <v>655</v>
      </c>
      <c r="R10" s="37">
        <v>25</v>
      </c>
      <c r="S10" s="37">
        <v>85</v>
      </c>
      <c r="T10" s="37">
        <v>0</v>
      </c>
      <c r="U10" s="37">
        <v>0</v>
      </c>
      <c r="V10" s="37" t="s">
        <v>40</v>
      </c>
      <c r="W10" s="37" t="s">
        <v>33</v>
      </c>
      <c r="X10" s="37" t="s">
        <v>41</v>
      </c>
      <c r="Y10" s="37" t="s">
        <v>42</v>
      </c>
      <c r="Z10" s="37" t="s">
        <v>43</v>
      </c>
    </row>
    <row r="11" s="4" customFormat="1" ht="56.25" spans="1:26">
      <c r="A11" s="37">
        <v>2</v>
      </c>
      <c r="B11" s="37" t="s">
        <v>44</v>
      </c>
      <c r="C11" s="37" t="s">
        <v>45</v>
      </c>
      <c r="D11" s="38" t="s">
        <v>46</v>
      </c>
      <c r="E11" s="37" t="s">
        <v>36</v>
      </c>
      <c r="F11" s="37" t="s">
        <v>37</v>
      </c>
      <c r="G11" s="38" t="s">
        <v>47</v>
      </c>
      <c r="H11" s="37" t="s">
        <v>39</v>
      </c>
      <c r="I11" s="37">
        <v>113.8812</v>
      </c>
      <c r="J11" s="37">
        <f>K11+L11+M11</f>
        <v>113</v>
      </c>
      <c r="K11" s="37">
        <v>113</v>
      </c>
      <c r="L11" s="37"/>
      <c r="M11" s="37"/>
      <c r="N11" s="37"/>
      <c r="O11" s="37">
        <v>1</v>
      </c>
      <c r="P11" s="37">
        <v>746</v>
      </c>
      <c r="Q11" s="37">
        <v>2873</v>
      </c>
      <c r="R11" s="37">
        <v>176</v>
      </c>
      <c r="S11" s="37">
        <v>723</v>
      </c>
      <c r="T11" s="37">
        <v>14</v>
      </c>
      <c r="U11" s="37">
        <v>58</v>
      </c>
      <c r="V11" s="37" t="s">
        <v>40</v>
      </c>
      <c r="W11" s="37" t="s">
        <v>44</v>
      </c>
      <c r="X11" s="37" t="s">
        <v>48</v>
      </c>
      <c r="Y11" s="37" t="s">
        <v>49</v>
      </c>
      <c r="Z11" s="37" t="s">
        <v>43</v>
      </c>
    </row>
    <row r="12" s="4" customFormat="1" ht="37.5" spans="1:26">
      <c r="A12" s="37">
        <v>3</v>
      </c>
      <c r="B12" s="37" t="s">
        <v>50</v>
      </c>
      <c r="C12" s="37" t="s">
        <v>51</v>
      </c>
      <c r="D12" s="38" t="s">
        <v>52</v>
      </c>
      <c r="E12" s="37" t="s">
        <v>36</v>
      </c>
      <c r="F12" s="37" t="s">
        <v>37</v>
      </c>
      <c r="G12" s="38" t="s">
        <v>53</v>
      </c>
      <c r="H12" s="37" t="s">
        <v>54</v>
      </c>
      <c r="I12" s="37">
        <v>19</v>
      </c>
      <c r="J12" s="37">
        <f>K12+L12+M12</f>
        <v>19</v>
      </c>
      <c r="K12" s="37">
        <v>19</v>
      </c>
      <c r="L12" s="37"/>
      <c r="M12" s="37"/>
      <c r="N12" s="37"/>
      <c r="O12" s="37">
        <v>1</v>
      </c>
      <c r="P12" s="37">
        <v>264</v>
      </c>
      <c r="Q12" s="37">
        <v>1178</v>
      </c>
      <c r="R12" s="37">
        <v>176</v>
      </c>
      <c r="S12" s="37">
        <v>980</v>
      </c>
      <c r="T12" s="37"/>
      <c r="U12" s="37"/>
      <c r="V12" s="37" t="s">
        <v>40</v>
      </c>
      <c r="W12" s="37" t="s">
        <v>40</v>
      </c>
      <c r="X12" s="37" t="s">
        <v>55</v>
      </c>
      <c r="Y12" s="37" t="s">
        <v>56</v>
      </c>
      <c r="Z12" s="37" t="s">
        <v>43</v>
      </c>
    </row>
    <row r="13" s="4" customFormat="1" ht="56.25" spans="1:26">
      <c r="A13" s="37">
        <v>4</v>
      </c>
      <c r="B13" s="37" t="s">
        <v>57</v>
      </c>
      <c r="C13" s="37" t="s">
        <v>58</v>
      </c>
      <c r="D13" s="38" t="s">
        <v>59</v>
      </c>
      <c r="E13" s="37" t="s">
        <v>36</v>
      </c>
      <c r="F13" s="37" t="s">
        <v>37</v>
      </c>
      <c r="G13" s="38" t="s">
        <v>60</v>
      </c>
      <c r="H13" s="37" t="s">
        <v>61</v>
      </c>
      <c r="I13" s="37">
        <v>350</v>
      </c>
      <c r="J13" s="37">
        <f>K13+L13+M13</f>
        <v>210</v>
      </c>
      <c r="K13" s="37">
        <v>140</v>
      </c>
      <c r="L13" s="37">
        <v>70</v>
      </c>
      <c r="M13" s="37"/>
      <c r="N13" s="37">
        <v>1</v>
      </c>
      <c r="O13" s="37"/>
      <c r="P13" s="37">
        <v>172</v>
      </c>
      <c r="Q13" s="37">
        <v>706</v>
      </c>
      <c r="R13" s="37">
        <v>18</v>
      </c>
      <c r="S13" s="37">
        <v>69</v>
      </c>
      <c r="T13" s="37">
        <v>2</v>
      </c>
      <c r="U13" s="37">
        <v>6</v>
      </c>
      <c r="V13" s="37" t="s">
        <v>40</v>
      </c>
      <c r="W13" s="37" t="s">
        <v>40</v>
      </c>
      <c r="X13" s="37" t="s">
        <v>62</v>
      </c>
      <c r="Y13" s="37" t="s">
        <v>63</v>
      </c>
      <c r="Z13" s="37"/>
    </row>
    <row r="14" s="4" customFormat="1" ht="37.5" spans="1:26">
      <c r="A14" s="37">
        <v>5</v>
      </c>
      <c r="B14" s="37" t="s">
        <v>44</v>
      </c>
      <c r="C14" s="37" t="s">
        <v>64</v>
      </c>
      <c r="D14" s="38" t="s">
        <v>65</v>
      </c>
      <c r="E14" s="37" t="s">
        <v>36</v>
      </c>
      <c r="F14" s="37" t="s">
        <v>37</v>
      </c>
      <c r="G14" s="38" t="s">
        <v>66</v>
      </c>
      <c r="H14" s="37" t="s">
        <v>39</v>
      </c>
      <c r="I14" s="37">
        <v>143.910487</v>
      </c>
      <c r="J14" s="37">
        <f>K14+L14+M14</f>
        <v>143</v>
      </c>
      <c r="K14" s="37">
        <v>143</v>
      </c>
      <c r="L14" s="37"/>
      <c r="M14" s="37"/>
      <c r="N14" s="37"/>
      <c r="O14" s="37">
        <v>1</v>
      </c>
      <c r="P14" s="37">
        <v>125</v>
      </c>
      <c r="Q14" s="37">
        <v>560</v>
      </c>
      <c r="R14" s="37">
        <v>20</v>
      </c>
      <c r="S14" s="37">
        <v>106</v>
      </c>
      <c r="T14" s="37">
        <v>3</v>
      </c>
      <c r="U14" s="37">
        <v>8</v>
      </c>
      <c r="V14" s="37" t="s">
        <v>40</v>
      </c>
      <c r="W14" s="37" t="s">
        <v>44</v>
      </c>
      <c r="X14" s="37" t="s">
        <v>67</v>
      </c>
      <c r="Y14" s="37" t="s">
        <v>68</v>
      </c>
      <c r="Z14" s="37" t="s">
        <v>43</v>
      </c>
    </row>
    <row r="15" s="4" customFormat="1" ht="18.75" spans="1:26">
      <c r="A15" s="30" t="s">
        <v>69</v>
      </c>
      <c r="B15" s="31"/>
      <c r="C15" s="31" t="s">
        <v>32</v>
      </c>
      <c r="D15" s="32"/>
      <c r="E15" s="33" t="s">
        <v>32</v>
      </c>
      <c r="F15" s="34"/>
      <c r="G15" s="35"/>
      <c r="H15" s="36"/>
      <c r="I15" s="51">
        <f>SUM(I16)</f>
        <v>400</v>
      </c>
      <c r="J15" s="51">
        <f>SUM(J16)</f>
        <v>400</v>
      </c>
      <c r="K15" s="51">
        <f>SUM(K16)</f>
        <v>0</v>
      </c>
      <c r="L15" s="51">
        <f>SUM(L16)</f>
        <v>0</v>
      </c>
      <c r="M15" s="51">
        <f>SUM(M16)</f>
        <v>400</v>
      </c>
      <c r="N15" s="51">
        <f t="shared" ref="N15:U15" si="1">SUM(N16)</f>
        <v>2</v>
      </c>
      <c r="O15" s="51">
        <f t="shared" si="1"/>
        <v>3</v>
      </c>
      <c r="P15" s="51">
        <f t="shared" si="1"/>
        <v>1400</v>
      </c>
      <c r="Q15" s="51">
        <f t="shared" si="1"/>
        <v>0</v>
      </c>
      <c r="R15" s="51">
        <f t="shared" si="1"/>
        <v>0</v>
      </c>
      <c r="S15" s="51">
        <f t="shared" si="1"/>
        <v>0</v>
      </c>
      <c r="T15" s="51">
        <f t="shared" si="1"/>
        <v>0</v>
      </c>
      <c r="U15" s="51">
        <f t="shared" si="1"/>
        <v>500</v>
      </c>
      <c r="V15" s="37"/>
      <c r="W15" s="37"/>
      <c r="X15" s="37"/>
      <c r="Y15" s="37"/>
      <c r="Z15" s="37"/>
    </row>
    <row r="16" s="5" customFormat="1" ht="243.75" spans="1:26">
      <c r="A16" s="37">
        <v>6</v>
      </c>
      <c r="B16" s="37" t="s">
        <v>70</v>
      </c>
      <c r="C16" s="37" t="s">
        <v>71</v>
      </c>
      <c r="D16" s="38" t="s">
        <v>72</v>
      </c>
      <c r="E16" s="37" t="s">
        <v>73</v>
      </c>
      <c r="F16" s="37" t="s">
        <v>74</v>
      </c>
      <c r="G16" s="38" t="s">
        <v>75</v>
      </c>
      <c r="H16" s="37" t="s">
        <v>76</v>
      </c>
      <c r="I16" s="37">
        <v>400</v>
      </c>
      <c r="J16" s="37">
        <f>K16+L16+M16</f>
        <v>400</v>
      </c>
      <c r="K16" s="37"/>
      <c r="L16" s="37"/>
      <c r="M16" s="37">
        <v>400</v>
      </c>
      <c r="N16" s="37">
        <v>2</v>
      </c>
      <c r="O16" s="37">
        <v>3</v>
      </c>
      <c r="P16" s="37">
        <v>1400</v>
      </c>
      <c r="Q16" s="37"/>
      <c r="R16" s="37"/>
      <c r="S16" s="37"/>
      <c r="T16" s="37"/>
      <c r="U16" s="37">
        <v>500</v>
      </c>
      <c r="V16" s="37" t="s">
        <v>77</v>
      </c>
      <c r="W16" s="37" t="s">
        <v>78</v>
      </c>
      <c r="X16" s="37" t="s">
        <v>79</v>
      </c>
      <c r="Y16" s="37" t="s">
        <v>80</v>
      </c>
      <c r="Z16" s="37"/>
    </row>
    <row r="17" s="4" customFormat="1" ht="18.75" spans="1:26">
      <c r="A17" s="30" t="s">
        <v>81</v>
      </c>
      <c r="B17" s="31"/>
      <c r="C17" s="31" t="s">
        <v>32</v>
      </c>
      <c r="D17" s="32"/>
      <c r="E17" s="33" t="s">
        <v>32</v>
      </c>
      <c r="F17" s="34"/>
      <c r="G17" s="35"/>
      <c r="H17" s="36"/>
      <c r="I17" s="51">
        <f>SUM(I18)</f>
        <v>36</v>
      </c>
      <c r="J17" s="51">
        <f>J18</f>
        <v>36</v>
      </c>
      <c r="K17" s="51">
        <f>K18</f>
        <v>36</v>
      </c>
      <c r="L17" s="51">
        <f>L18</f>
        <v>0</v>
      </c>
      <c r="M17" s="51">
        <f>M18</f>
        <v>0</v>
      </c>
      <c r="N17" s="51">
        <v>36</v>
      </c>
      <c r="O17" s="51">
        <v>36</v>
      </c>
      <c r="P17" s="51">
        <v>36</v>
      </c>
      <c r="Q17" s="51">
        <v>36</v>
      </c>
      <c r="R17" s="51">
        <v>36</v>
      </c>
      <c r="S17" s="51">
        <v>36</v>
      </c>
      <c r="T17" s="51">
        <v>36</v>
      </c>
      <c r="U17" s="51">
        <v>36</v>
      </c>
      <c r="V17" s="37"/>
      <c r="W17" s="37"/>
      <c r="X17" s="37"/>
      <c r="Y17" s="37"/>
      <c r="Z17" s="37"/>
    </row>
    <row r="18" s="5" customFormat="1" ht="112.5" spans="1:26">
      <c r="A18" s="37">
        <v>7</v>
      </c>
      <c r="B18" s="37" t="s">
        <v>82</v>
      </c>
      <c r="C18" s="37" t="s">
        <v>83</v>
      </c>
      <c r="D18" s="38" t="s">
        <v>84</v>
      </c>
      <c r="E18" s="37" t="s">
        <v>73</v>
      </c>
      <c r="F18" s="37" t="s">
        <v>37</v>
      </c>
      <c r="G18" s="38" t="s">
        <v>85</v>
      </c>
      <c r="H18" s="37" t="s">
        <v>86</v>
      </c>
      <c r="I18" s="37">
        <v>36</v>
      </c>
      <c r="J18" s="37">
        <f>K18+L18+M18</f>
        <v>36</v>
      </c>
      <c r="K18" s="37">
        <v>36</v>
      </c>
      <c r="L18" s="37"/>
      <c r="M18" s="37"/>
      <c r="N18" s="37">
        <v>1</v>
      </c>
      <c r="O18" s="37"/>
      <c r="P18" s="37">
        <v>40</v>
      </c>
      <c r="Q18" s="37">
        <v>60</v>
      </c>
      <c r="R18" s="37"/>
      <c r="S18" s="37"/>
      <c r="T18" s="37"/>
      <c r="U18" s="37"/>
      <c r="V18" s="37" t="s">
        <v>87</v>
      </c>
      <c r="W18" s="37" t="s">
        <v>87</v>
      </c>
      <c r="X18" s="37" t="s">
        <v>88</v>
      </c>
      <c r="Y18" s="37" t="s">
        <v>89</v>
      </c>
      <c r="Z18" s="37" t="s">
        <v>90</v>
      </c>
    </row>
    <row r="19" s="4" customFormat="1" ht="18.75" spans="1:26">
      <c r="A19" s="30" t="s">
        <v>91</v>
      </c>
      <c r="B19" s="31"/>
      <c r="C19" s="31" t="s">
        <v>32</v>
      </c>
      <c r="D19" s="32"/>
      <c r="E19" s="33" t="s">
        <v>32</v>
      </c>
      <c r="F19" s="34"/>
      <c r="G19" s="35"/>
      <c r="H19" s="36"/>
      <c r="I19" s="51">
        <f>SUM(I20:I29)</f>
        <v>528.28602</v>
      </c>
      <c r="J19" s="51">
        <f>SUM(J20:J29)</f>
        <v>471</v>
      </c>
      <c r="K19" s="51">
        <f>SUM(K20:K29)</f>
        <v>0</v>
      </c>
      <c r="L19" s="51">
        <f>SUM(L20:L29)</f>
        <v>471</v>
      </c>
      <c r="M19" s="51">
        <f>SUM(M20:M29)</f>
        <v>0</v>
      </c>
      <c r="N19" s="51">
        <f t="shared" ref="N19:U19" si="2">SUM(N20:N29)</f>
        <v>0</v>
      </c>
      <c r="O19" s="51">
        <f t="shared" si="2"/>
        <v>10</v>
      </c>
      <c r="P19" s="51">
        <f t="shared" si="2"/>
        <v>16248</v>
      </c>
      <c r="Q19" s="51">
        <f t="shared" si="2"/>
        <v>70446</v>
      </c>
      <c r="R19" s="51">
        <f t="shared" si="2"/>
        <v>16152</v>
      </c>
      <c r="S19" s="51">
        <f t="shared" si="2"/>
        <v>70082</v>
      </c>
      <c r="T19" s="51">
        <f t="shared" si="2"/>
        <v>16128</v>
      </c>
      <c r="U19" s="51">
        <f t="shared" si="2"/>
        <v>69987</v>
      </c>
      <c r="V19" s="37"/>
      <c r="W19" s="37"/>
      <c r="X19" s="37"/>
      <c r="Y19" s="37"/>
      <c r="Z19" s="37"/>
    </row>
    <row r="20" s="5" customFormat="1" ht="75" spans="1:26">
      <c r="A20" s="37">
        <v>8</v>
      </c>
      <c r="B20" s="37" t="s">
        <v>57</v>
      </c>
      <c r="C20" s="37" t="s">
        <v>92</v>
      </c>
      <c r="D20" s="38" t="s">
        <v>93</v>
      </c>
      <c r="E20" s="37" t="s">
        <v>94</v>
      </c>
      <c r="F20" s="37" t="s">
        <v>37</v>
      </c>
      <c r="G20" s="38" t="s">
        <v>95</v>
      </c>
      <c r="H20" s="37" t="s">
        <v>96</v>
      </c>
      <c r="I20" s="37">
        <v>15.059798</v>
      </c>
      <c r="J20" s="37">
        <f t="shared" ref="J20:J29" si="3">K20+L20+M20</f>
        <v>13</v>
      </c>
      <c r="K20" s="37"/>
      <c r="L20" s="37">
        <v>13</v>
      </c>
      <c r="M20" s="37"/>
      <c r="N20" s="37"/>
      <c r="O20" s="37">
        <v>1</v>
      </c>
      <c r="P20" s="37">
        <v>131</v>
      </c>
      <c r="Q20" s="37">
        <v>717</v>
      </c>
      <c r="R20" s="37">
        <v>131</v>
      </c>
      <c r="S20" s="37">
        <v>717</v>
      </c>
      <c r="T20" s="37">
        <v>131</v>
      </c>
      <c r="U20" s="37">
        <v>717</v>
      </c>
      <c r="V20" s="37" t="s">
        <v>97</v>
      </c>
      <c r="W20" s="37" t="s">
        <v>97</v>
      </c>
      <c r="X20" s="37" t="s">
        <v>98</v>
      </c>
      <c r="Y20" s="37" t="s">
        <v>99</v>
      </c>
      <c r="Z20" s="37"/>
    </row>
    <row r="21" s="5" customFormat="1" ht="56.25" spans="1:26">
      <c r="A21" s="37">
        <v>9</v>
      </c>
      <c r="B21" s="37" t="s">
        <v>57</v>
      </c>
      <c r="C21" s="37" t="s">
        <v>100</v>
      </c>
      <c r="D21" s="38" t="s">
        <v>101</v>
      </c>
      <c r="E21" s="37" t="s">
        <v>94</v>
      </c>
      <c r="F21" s="37" t="s">
        <v>37</v>
      </c>
      <c r="G21" s="38" t="s">
        <v>102</v>
      </c>
      <c r="H21" s="37" t="s">
        <v>96</v>
      </c>
      <c r="I21" s="37">
        <v>5.01889</v>
      </c>
      <c r="J21" s="37">
        <f t="shared" si="3"/>
        <v>4</v>
      </c>
      <c r="K21" s="37"/>
      <c r="L21" s="37">
        <v>4</v>
      </c>
      <c r="M21" s="37"/>
      <c r="N21" s="37"/>
      <c r="O21" s="37">
        <v>1</v>
      </c>
      <c r="P21" s="37">
        <v>56</v>
      </c>
      <c r="Q21" s="37">
        <v>300</v>
      </c>
      <c r="R21" s="37">
        <v>56</v>
      </c>
      <c r="S21" s="37">
        <v>300</v>
      </c>
      <c r="T21" s="37">
        <v>56</v>
      </c>
      <c r="U21" s="37">
        <v>300</v>
      </c>
      <c r="V21" s="37" t="s">
        <v>97</v>
      </c>
      <c r="W21" s="37" t="s">
        <v>97</v>
      </c>
      <c r="X21" s="37" t="s">
        <v>103</v>
      </c>
      <c r="Y21" s="37" t="s">
        <v>104</v>
      </c>
      <c r="Z21" s="37"/>
    </row>
    <row r="22" s="5" customFormat="1" ht="112.5" spans="1:26">
      <c r="A22" s="37">
        <v>10</v>
      </c>
      <c r="B22" s="37" t="s">
        <v>57</v>
      </c>
      <c r="C22" s="37" t="s">
        <v>105</v>
      </c>
      <c r="D22" s="38" t="s">
        <v>106</v>
      </c>
      <c r="E22" s="37" t="s">
        <v>94</v>
      </c>
      <c r="F22" s="37" t="s">
        <v>37</v>
      </c>
      <c r="G22" s="38" t="s">
        <v>107</v>
      </c>
      <c r="H22" s="37" t="s">
        <v>96</v>
      </c>
      <c r="I22" s="37">
        <v>79.647446</v>
      </c>
      <c r="J22" s="37">
        <f t="shared" si="3"/>
        <v>60</v>
      </c>
      <c r="K22" s="37"/>
      <c r="L22" s="37">
        <v>60</v>
      </c>
      <c r="M22" s="37"/>
      <c r="N22" s="37"/>
      <c r="O22" s="37">
        <v>1</v>
      </c>
      <c r="P22" s="37">
        <v>4606</v>
      </c>
      <c r="Q22" s="37">
        <v>19581</v>
      </c>
      <c r="R22" s="37">
        <v>4606</v>
      </c>
      <c r="S22" s="37">
        <v>19581</v>
      </c>
      <c r="T22" s="37">
        <v>4606</v>
      </c>
      <c r="U22" s="37">
        <v>19581</v>
      </c>
      <c r="V22" s="37" t="s">
        <v>97</v>
      </c>
      <c r="W22" s="37" t="s">
        <v>97</v>
      </c>
      <c r="X22" s="37" t="s">
        <v>108</v>
      </c>
      <c r="Y22" s="37" t="s">
        <v>109</v>
      </c>
      <c r="Z22" s="37"/>
    </row>
    <row r="23" s="5" customFormat="1" ht="56.25" spans="1:26">
      <c r="A23" s="37">
        <v>11</v>
      </c>
      <c r="B23" s="37" t="s">
        <v>57</v>
      </c>
      <c r="C23" s="37" t="s">
        <v>105</v>
      </c>
      <c r="D23" s="38" t="s">
        <v>110</v>
      </c>
      <c r="E23" s="37" t="s">
        <v>94</v>
      </c>
      <c r="F23" s="37" t="s">
        <v>37</v>
      </c>
      <c r="G23" s="38" t="s">
        <v>111</v>
      </c>
      <c r="H23" s="37" t="s">
        <v>96</v>
      </c>
      <c r="I23" s="37">
        <v>100.812533</v>
      </c>
      <c r="J23" s="37">
        <f t="shared" si="3"/>
        <v>80</v>
      </c>
      <c r="K23" s="37"/>
      <c r="L23" s="37">
        <v>80</v>
      </c>
      <c r="M23" s="37"/>
      <c r="N23" s="37"/>
      <c r="O23" s="37">
        <v>1</v>
      </c>
      <c r="P23" s="37">
        <v>4606</v>
      </c>
      <c r="Q23" s="37">
        <v>19581</v>
      </c>
      <c r="R23" s="37">
        <v>4606</v>
      </c>
      <c r="S23" s="37">
        <v>19581</v>
      </c>
      <c r="T23" s="37">
        <v>4606</v>
      </c>
      <c r="U23" s="37">
        <v>19581</v>
      </c>
      <c r="V23" s="37" t="s">
        <v>97</v>
      </c>
      <c r="W23" s="37" t="s">
        <v>97</v>
      </c>
      <c r="X23" s="37" t="s">
        <v>112</v>
      </c>
      <c r="Y23" s="37" t="s">
        <v>113</v>
      </c>
      <c r="Z23" s="37"/>
    </row>
    <row r="24" s="5" customFormat="1" ht="56.25" spans="1:26">
      <c r="A24" s="37">
        <v>12</v>
      </c>
      <c r="B24" s="37" t="s">
        <v>114</v>
      </c>
      <c r="C24" s="37" t="s">
        <v>115</v>
      </c>
      <c r="D24" s="38" t="s">
        <v>116</v>
      </c>
      <c r="E24" s="37" t="s">
        <v>94</v>
      </c>
      <c r="F24" s="37" t="s">
        <v>37</v>
      </c>
      <c r="G24" s="38" t="s">
        <v>117</v>
      </c>
      <c r="H24" s="37" t="s">
        <v>96</v>
      </c>
      <c r="I24" s="37">
        <v>6.949038</v>
      </c>
      <c r="J24" s="37">
        <f t="shared" si="3"/>
        <v>6</v>
      </c>
      <c r="K24" s="37"/>
      <c r="L24" s="37">
        <v>6</v>
      </c>
      <c r="M24" s="37"/>
      <c r="N24" s="37"/>
      <c r="O24" s="37">
        <v>1</v>
      </c>
      <c r="P24" s="37">
        <v>132</v>
      </c>
      <c r="Q24" s="37">
        <v>554</v>
      </c>
      <c r="R24" s="37">
        <v>132</v>
      </c>
      <c r="S24" s="37">
        <v>554</v>
      </c>
      <c r="T24" s="37">
        <v>132</v>
      </c>
      <c r="U24" s="37">
        <v>554</v>
      </c>
      <c r="V24" s="37" t="s">
        <v>97</v>
      </c>
      <c r="W24" s="37" t="s">
        <v>97</v>
      </c>
      <c r="X24" s="37" t="s">
        <v>118</v>
      </c>
      <c r="Y24" s="37" t="s">
        <v>119</v>
      </c>
      <c r="Z24" s="37"/>
    </row>
    <row r="25" s="5" customFormat="1" ht="93.75" spans="1:26">
      <c r="A25" s="37">
        <v>13</v>
      </c>
      <c r="B25" s="37" t="s">
        <v>120</v>
      </c>
      <c r="C25" s="37" t="s">
        <v>121</v>
      </c>
      <c r="D25" s="38" t="s">
        <v>122</v>
      </c>
      <c r="E25" s="37" t="s">
        <v>94</v>
      </c>
      <c r="F25" s="37" t="s">
        <v>37</v>
      </c>
      <c r="G25" s="38" t="s">
        <v>123</v>
      </c>
      <c r="H25" s="37" t="s">
        <v>96</v>
      </c>
      <c r="I25" s="37">
        <v>12.088507</v>
      </c>
      <c r="J25" s="37">
        <f t="shared" si="3"/>
        <v>10</v>
      </c>
      <c r="K25" s="37"/>
      <c r="L25" s="37">
        <v>10</v>
      </c>
      <c r="M25" s="37"/>
      <c r="N25" s="37"/>
      <c r="O25" s="37">
        <v>1</v>
      </c>
      <c r="P25" s="37">
        <v>204</v>
      </c>
      <c r="Q25" s="37">
        <v>793</v>
      </c>
      <c r="R25" s="37">
        <v>204</v>
      </c>
      <c r="S25" s="37">
        <v>793</v>
      </c>
      <c r="T25" s="37">
        <v>204</v>
      </c>
      <c r="U25" s="37">
        <v>793</v>
      </c>
      <c r="V25" s="37" t="s">
        <v>97</v>
      </c>
      <c r="W25" s="37" t="s">
        <v>97</v>
      </c>
      <c r="X25" s="37" t="s">
        <v>124</v>
      </c>
      <c r="Y25" s="37" t="s">
        <v>125</v>
      </c>
      <c r="Z25" s="37"/>
    </row>
    <row r="26" s="5" customFormat="1" ht="93.75" spans="1:26">
      <c r="A26" s="37">
        <v>14</v>
      </c>
      <c r="B26" s="37" t="s">
        <v>126</v>
      </c>
      <c r="C26" s="37" t="s">
        <v>127</v>
      </c>
      <c r="D26" s="38" t="s">
        <v>128</v>
      </c>
      <c r="E26" s="37" t="s">
        <v>94</v>
      </c>
      <c r="F26" s="37" t="s">
        <v>37</v>
      </c>
      <c r="G26" s="38" t="s">
        <v>129</v>
      </c>
      <c r="H26" s="37" t="s">
        <v>96</v>
      </c>
      <c r="I26" s="37">
        <v>3.007606</v>
      </c>
      <c r="J26" s="37">
        <f t="shared" si="3"/>
        <v>2</v>
      </c>
      <c r="K26" s="37"/>
      <c r="L26" s="37">
        <v>2</v>
      </c>
      <c r="M26" s="37"/>
      <c r="N26" s="37"/>
      <c r="O26" s="37">
        <v>1</v>
      </c>
      <c r="P26" s="37">
        <v>197</v>
      </c>
      <c r="Q26" s="37">
        <v>972</v>
      </c>
      <c r="R26" s="37">
        <v>197</v>
      </c>
      <c r="S26" s="37">
        <v>972</v>
      </c>
      <c r="T26" s="37">
        <v>197</v>
      </c>
      <c r="U26" s="37">
        <v>972</v>
      </c>
      <c r="V26" s="37" t="s">
        <v>97</v>
      </c>
      <c r="W26" s="37" t="s">
        <v>97</v>
      </c>
      <c r="X26" s="37" t="s">
        <v>130</v>
      </c>
      <c r="Y26" s="37" t="s">
        <v>131</v>
      </c>
      <c r="Z26" s="37"/>
    </row>
    <row r="27" s="5" customFormat="1" ht="56.25" spans="1:26">
      <c r="A27" s="37">
        <v>15</v>
      </c>
      <c r="B27" s="37" t="s">
        <v>50</v>
      </c>
      <c r="C27" s="37" t="s">
        <v>132</v>
      </c>
      <c r="D27" s="38" t="s">
        <v>133</v>
      </c>
      <c r="E27" s="37" t="s">
        <v>94</v>
      </c>
      <c r="F27" s="37" t="s">
        <v>37</v>
      </c>
      <c r="G27" s="38" t="s">
        <v>134</v>
      </c>
      <c r="H27" s="37" t="s">
        <v>96</v>
      </c>
      <c r="I27" s="37">
        <v>9.152099</v>
      </c>
      <c r="J27" s="37">
        <f t="shared" si="3"/>
        <v>6</v>
      </c>
      <c r="K27" s="37"/>
      <c r="L27" s="37">
        <v>6</v>
      </c>
      <c r="M27" s="37"/>
      <c r="N27" s="37"/>
      <c r="O27" s="37">
        <v>1</v>
      </c>
      <c r="P27" s="37">
        <v>143</v>
      </c>
      <c r="Q27" s="37">
        <v>564</v>
      </c>
      <c r="R27" s="37">
        <v>47</v>
      </c>
      <c r="S27" s="37">
        <v>200</v>
      </c>
      <c r="T27" s="37">
        <v>23</v>
      </c>
      <c r="U27" s="37">
        <v>105</v>
      </c>
      <c r="V27" s="37" t="s">
        <v>97</v>
      </c>
      <c r="W27" s="37" t="s">
        <v>97</v>
      </c>
      <c r="X27" s="37" t="s">
        <v>135</v>
      </c>
      <c r="Y27" s="37" t="s">
        <v>136</v>
      </c>
      <c r="Z27" s="37"/>
    </row>
    <row r="28" s="5" customFormat="1" ht="56.25" spans="1:26">
      <c r="A28" s="37">
        <v>16</v>
      </c>
      <c r="B28" s="37" t="s">
        <v>50</v>
      </c>
      <c r="C28" s="37" t="s">
        <v>137</v>
      </c>
      <c r="D28" s="38" t="s">
        <v>138</v>
      </c>
      <c r="E28" s="37" t="s">
        <v>94</v>
      </c>
      <c r="F28" s="37" t="s">
        <v>37</v>
      </c>
      <c r="G28" s="38" t="s">
        <v>139</v>
      </c>
      <c r="H28" s="37" t="s">
        <v>96</v>
      </c>
      <c r="I28" s="37">
        <v>16.550103</v>
      </c>
      <c r="J28" s="37">
        <f t="shared" si="3"/>
        <v>10</v>
      </c>
      <c r="K28" s="37"/>
      <c r="L28" s="37">
        <v>10</v>
      </c>
      <c r="M28" s="37"/>
      <c r="N28" s="37"/>
      <c r="O28" s="37">
        <v>1</v>
      </c>
      <c r="P28" s="37">
        <v>54</v>
      </c>
      <c r="Q28" s="37">
        <v>260</v>
      </c>
      <c r="R28" s="37">
        <v>54</v>
      </c>
      <c r="S28" s="37">
        <v>260</v>
      </c>
      <c r="T28" s="37">
        <v>54</v>
      </c>
      <c r="U28" s="37">
        <v>260</v>
      </c>
      <c r="V28" s="37" t="s">
        <v>97</v>
      </c>
      <c r="W28" s="37" t="s">
        <v>97</v>
      </c>
      <c r="X28" s="37" t="s">
        <v>140</v>
      </c>
      <c r="Y28" s="37" t="s">
        <v>141</v>
      </c>
      <c r="Z28" s="37"/>
    </row>
    <row r="29" s="5" customFormat="1" ht="75" spans="1:26">
      <c r="A29" s="37">
        <v>17</v>
      </c>
      <c r="B29" s="37" t="s">
        <v>142</v>
      </c>
      <c r="C29" s="37" t="s">
        <v>143</v>
      </c>
      <c r="D29" s="38" t="s">
        <v>144</v>
      </c>
      <c r="E29" s="37" t="s">
        <v>94</v>
      </c>
      <c r="F29" s="37" t="s">
        <v>37</v>
      </c>
      <c r="G29" s="38" t="s">
        <v>145</v>
      </c>
      <c r="H29" s="37" t="s">
        <v>96</v>
      </c>
      <c r="I29" s="37">
        <v>280</v>
      </c>
      <c r="J29" s="37">
        <f t="shared" si="3"/>
        <v>280</v>
      </c>
      <c r="K29" s="37"/>
      <c r="L29" s="37">
        <v>280</v>
      </c>
      <c r="M29" s="37"/>
      <c r="N29" s="37"/>
      <c r="O29" s="37">
        <v>1</v>
      </c>
      <c r="P29" s="37">
        <v>6119</v>
      </c>
      <c r="Q29" s="37">
        <v>27124</v>
      </c>
      <c r="R29" s="37">
        <v>6119</v>
      </c>
      <c r="S29" s="37">
        <v>27124</v>
      </c>
      <c r="T29" s="37">
        <v>6119</v>
      </c>
      <c r="U29" s="37">
        <v>27124</v>
      </c>
      <c r="V29" s="37" t="s">
        <v>97</v>
      </c>
      <c r="W29" s="37" t="s">
        <v>146</v>
      </c>
      <c r="X29" s="37" t="s">
        <v>147</v>
      </c>
      <c r="Y29" s="37" t="s">
        <v>148</v>
      </c>
      <c r="Z29" s="37"/>
    </row>
    <row r="30" s="5" customFormat="1" ht="18.75" spans="1:26">
      <c r="A30" s="30" t="s">
        <v>149</v>
      </c>
      <c r="B30" s="31"/>
      <c r="C30" s="31" t="s">
        <v>32</v>
      </c>
      <c r="D30" s="32"/>
      <c r="E30" s="33" t="s">
        <v>32</v>
      </c>
      <c r="F30" s="34"/>
      <c r="G30" s="35"/>
      <c r="H30" s="36"/>
      <c r="I30" s="51">
        <f>SUM(I31)</f>
        <v>441.17</v>
      </c>
      <c r="J30" s="51">
        <f>SUM(J31)</f>
        <v>441</v>
      </c>
      <c r="K30" s="51">
        <f>SUM(K31)</f>
        <v>0</v>
      </c>
      <c r="L30" s="51">
        <f>SUM(L31)</f>
        <v>441</v>
      </c>
      <c r="M30" s="51">
        <f>SUM(M31)</f>
        <v>0</v>
      </c>
      <c r="N30" s="51">
        <f t="shared" ref="N30:U30" si="4">SUM(N31)</f>
        <v>0</v>
      </c>
      <c r="O30" s="51">
        <f t="shared" si="4"/>
        <v>0</v>
      </c>
      <c r="P30" s="51">
        <f t="shared" si="4"/>
        <v>60000</v>
      </c>
      <c r="Q30" s="51">
        <f t="shared" si="4"/>
        <v>300000</v>
      </c>
      <c r="R30" s="51">
        <f t="shared" si="4"/>
        <v>0</v>
      </c>
      <c r="S30" s="51">
        <f t="shared" si="4"/>
        <v>0</v>
      </c>
      <c r="T30" s="51">
        <f t="shared" si="4"/>
        <v>0</v>
      </c>
      <c r="U30" s="51">
        <f t="shared" si="4"/>
        <v>0</v>
      </c>
      <c r="V30" s="37"/>
      <c r="W30" s="37"/>
      <c r="X30" s="37"/>
      <c r="Y30" s="37"/>
      <c r="Z30" s="37"/>
    </row>
    <row r="31" s="6" customFormat="1" ht="204" spans="1:26">
      <c r="A31" s="37">
        <v>18</v>
      </c>
      <c r="B31" s="37" t="s">
        <v>71</v>
      </c>
      <c r="C31" s="37"/>
      <c r="D31" s="38" t="s">
        <v>150</v>
      </c>
      <c r="E31" s="37" t="s">
        <v>73</v>
      </c>
      <c r="F31" s="37" t="s">
        <v>37</v>
      </c>
      <c r="G31" s="38" t="s">
        <v>151</v>
      </c>
      <c r="H31" s="37" t="s">
        <v>76</v>
      </c>
      <c r="I31" s="37">
        <v>441.17</v>
      </c>
      <c r="J31" s="37">
        <f>K31+L31+M31</f>
        <v>441</v>
      </c>
      <c r="K31" s="37"/>
      <c r="L31" s="37">
        <v>441</v>
      </c>
      <c r="M31" s="37"/>
      <c r="N31" s="37"/>
      <c r="O31" s="37"/>
      <c r="P31" s="37">
        <v>60000</v>
      </c>
      <c r="Q31" s="37">
        <v>300000</v>
      </c>
      <c r="R31" s="37"/>
      <c r="S31" s="37"/>
      <c r="T31" s="37"/>
      <c r="U31" s="37"/>
      <c r="V31" s="37" t="s">
        <v>152</v>
      </c>
      <c r="W31" s="37" t="s">
        <v>152</v>
      </c>
      <c r="X31" s="65" t="s">
        <v>153</v>
      </c>
      <c r="Y31" s="65" t="s">
        <v>154</v>
      </c>
      <c r="Z31" s="37"/>
    </row>
    <row r="32" s="4" customFormat="1" ht="18.75" spans="1:26">
      <c r="A32" s="30" t="s">
        <v>155</v>
      </c>
      <c r="B32" s="31"/>
      <c r="C32" s="31" t="s">
        <v>32</v>
      </c>
      <c r="D32" s="32"/>
      <c r="E32" s="33" t="s">
        <v>32</v>
      </c>
      <c r="F32" s="34"/>
      <c r="G32" s="35"/>
      <c r="H32" s="36"/>
      <c r="I32" s="51">
        <f>SUM(I33:I41)</f>
        <v>625.5881</v>
      </c>
      <c r="J32" s="51">
        <f>SUM(J33:J41)</f>
        <v>454</v>
      </c>
      <c r="K32" s="51">
        <f>SUM(K33:K41)</f>
        <v>374</v>
      </c>
      <c r="L32" s="51">
        <f>SUM(L33:L41)</f>
        <v>80</v>
      </c>
      <c r="M32" s="51">
        <f>SUM(M33:M41)</f>
        <v>0</v>
      </c>
      <c r="N32" s="51">
        <f t="shared" ref="N32:U32" si="5">SUM(N33:N41)</f>
        <v>4</v>
      </c>
      <c r="O32" s="51">
        <f t="shared" si="5"/>
        <v>5</v>
      </c>
      <c r="P32" s="51">
        <f t="shared" si="5"/>
        <v>5441</v>
      </c>
      <c r="Q32" s="51">
        <f t="shared" si="5"/>
        <v>20418</v>
      </c>
      <c r="R32" s="51">
        <f t="shared" si="5"/>
        <v>1319</v>
      </c>
      <c r="S32" s="51">
        <f t="shared" si="5"/>
        <v>5532</v>
      </c>
      <c r="T32" s="51">
        <f t="shared" si="5"/>
        <v>0</v>
      </c>
      <c r="U32" s="51">
        <f t="shared" si="5"/>
        <v>0</v>
      </c>
      <c r="V32" s="37"/>
      <c r="W32" s="37"/>
      <c r="X32" s="37"/>
      <c r="Y32" s="37"/>
      <c r="Z32" s="37"/>
    </row>
    <row r="33" s="6" customFormat="1" ht="58" customHeight="1" spans="1:26">
      <c r="A33" s="37">
        <v>19</v>
      </c>
      <c r="B33" s="37" t="s">
        <v>33</v>
      </c>
      <c r="C33" s="37" t="s">
        <v>34</v>
      </c>
      <c r="D33" s="38" t="s">
        <v>156</v>
      </c>
      <c r="E33" s="37" t="s">
        <v>36</v>
      </c>
      <c r="F33" s="37" t="s">
        <v>37</v>
      </c>
      <c r="G33" s="38" t="s">
        <v>157</v>
      </c>
      <c r="H33" s="37" t="s">
        <v>76</v>
      </c>
      <c r="I33" s="37">
        <v>58.1013</v>
      </c>
      <c r="J33" s="37">
        <f t="shared" ref="J33:J41" si="6">K33+L33+M33</f>
        <v>37</v>
      </c>
      <c r="K33" s="37">
        <v>37</v>
      </c>
      <c r="L33" s="37"/>
      <c r="M33" s="37"/>
      <c r="N33" s="37">
        <v>1</v>
      </c>
      <c r="O33" s="37"/>
      <c r="P33" s="37">
        <v>543</v>
      </c>
      <c r="Q33" s="37">
        <v>2397</v>
      </c>
      <c r="R33" s="37">
        <v>88</v>
      </c>
      <c r="S33" s="37">
        <v>309</v>
      </c>
      <c r="T33" s="37"/>
      <c r="U33" s="37"/>
      <c r="V33" s="37" t="s">
        <v>158</v>
      </c>
      <c r="W33" s="37" t="s">
        <v>159</v>
      </c>
      <c r="X33" s="37" t="s">
        <v>160</v>
      </c>
      <c r="Y33" s="37" t="s">
        <v>161</v>
      </c>
      <c r="Z33" s="37"/>
    </row>
    <row r="34" s="6" customFormat="1" ht="58" customHeight="1" spans="1:26">
      <c r="A34" s="37">
        <v>20</v>
      </c>
      <c r="B34" s="37" t="s">
        <v>162</v>
      </c>
      <c r="C34" s="37" t="s">
        <v>163</v>
      </c>
      <c r="D34" s="38" t="s">
        <v>164</v>
      </c>
      <c r="E34" s="37" t="s">
        <v>36</v>
      </c>
      <c r="F34" s="37" t="s">
        <v>37</v>
      </c>
      <c r="G34" s="38" t="s">
        <v>165</v>
      </c>
      <c r="H34" s="37" t="s">
        <v>76</v>
      </c>
      <c r="I34" s="37">
        <v>55.3315</v>
      </c>
      <c r="J34" s="37">
        <f t="shared" si="6"/>
        <v>39</v>
      </c>
      <c r="K34" s="37">
        <v>31</v>
      </c>
      <c r="L34" s="37">
        <v>8</v>
      </c>
      <c r="M34" s="37"/>
      <c r="N34" s="37"/>
      <c r="O34" s="37">
        <v>1</v>
      </c>
      <c r="P34" s="37">
        <v>632</v>
      </c>
      <c r="Q34" s="37">
        <v>2499</v>
      </c>
      <c r="R34" s="37">
        <v>189</v>
      </c>
      <c r="S34" s="37">
        <v>806</v>
      </c>
      <c r="T34" s="37"/>
      <c r="U34" s="37"/>
      <c r="V34" s="37" t="s">
        <v>158</v>
      </c>
      <c r="W34" s="37" t="s">
        <v>159</v>
      </c>
      <c r="X34" s="37" t="s">
        <v>166</v>
      </c>
      <c r="Y34" s="37" t="s">
        <v>167</v>
      </c>
      <c r="Z34" s="37"/>
    </row>
    <row r="35" s="6" customFormat="1" ht="58" customHeight="1" spans="1:26">
      <c r="A35" s="37">
        <v>21</v>
      </c>
      <c r="B35" s="37" t="s">
        <v>168</v>
      </c>
      <c r="C35" s="37" t="s">
        <v>169</v>
      </c>
      <c r="D35" s="38" t="s">
        <v>170</v>
      </c>
      <c r="E35" s="37" t="s">
        <v>36</v>
      </c>
      <c r="F35" s="37" t="s">
        <v>37</v>
      </c>
      <c r="G35" s="38" t="s">
        <v>171</v>
      </c>
      <c r="H35" s="37" t="s">
        <v>76</v>
      </c>
      <c r="I35" s="37">
        <v>5.2191</v>
      </c>
      <c r="J35" s="37">
        <f t="shared" si="6"/>
        <v>3</v>
      </c>
      <c r="K35" s="37">
        <v>3</v>
      </c>
      <c r="L35" s="37"/>
      <c r="M35" s="37"/>
      <c r="N35" s="37">
        <v>1</v>
      </c>
      <c r="O35" s="37"/>
      <c r="P35" s="37">
        <v>261</v>
      </c>
      <c r="Q35" s="37">
        <v>1057</v>
      </c>
      <c r="R35" s="37">
        <v>70</v>
      </c>
      <c r="S35" s="37">
        <v>299</v>
      </c>
      <c r="T35" s="37"/>
      <c r="U35" s="37"/>
      <c r="V35" s="37" t="s">
        <v>158</v>
      </c>
      <c r="W35" s="37" t="s">
        <v>159</v>
      </c>
      <c r="X35" s="37" t="s">
        <v>172</v>
      </c>
      <c r="Y35" s="37" t="s">
        <v>173</v>
      </c>
      <c r="Z35" s="37"/>
    </row>
    <row r="36" s="6" customFormat="1" ht="58" customHeight="1" spans="1:26">
      <c r="A36" s="37">
        <v>22</v>
      </c>
      <c r="B36" s="37" t="s">
        <v>120</v>
      </c>
      <c r="C36" s="37" t="s">
        <v>174</v>
      </c>
      <c r="D36" s="38" t="s">
        <v>175</v>
      </c>
      <c r="E36" s="37" t="s">
        <v>36</v>
      </c>
      <c r="F36" s="37" t="s">
        <v>37</v>
      </c>
      <c r="G36" s="38" t="s">
        <v>176</v>
      </c>
      <c r="H36" s="37" t="s">
        <v>76</v>
      </c>
      <c r="I36" s="37">
        <v>138.1025</v>
      </c>
      <c r="J36" s="37">
        <f t="shared" si="6"/>
        <v>83</v>
      </c>
      <c r="K36" s="37">
        <v>83</v>
      </c>
      <c r="L36" s="37"/>
      <c r="M36" s="37"/>
      <c r="N36" s="37"/>
      <c r="O36" s="37">
        <v>1</v>
      </c>
      <c r="P36" s="37">
        <v>517</v>
      </c>
      <c r="Q36" s="37">
        <v>2090</v>
      </c>
      <c r="R36" s="37">
        <v>136</v>
      </c>
      <c r="S36" s="37">
        <v>582</v>
      </c>
      <c r="T36" s="37"/>
      <c r="U36" s="37"/>
      <c r="V36" s="37" t="s">
        <v>158</v>
      </c>
      <c r="W36" s="37" t="s">
        <v>159</v>
      </c>
      <c r="X36" s="37" t="s">
        <v>177</v>
      </c>
      <c r="Y36" s="37" t="s">
        <v>178</v>
      </c>
      <c r="Z36" s="37"/>
    </row>
    <row r="37" s="6" customFormat="1" ht="58" customHeight="1" spans="1:26">
      <c r="A37" s="37">
        <v>24</v>
      </c>
      <c r="B37" s="37" t="s">
        <v>50</v>
      </c>
      <c r="C37" s="37" t="s">
        <v>179</v>
      </c>
      <c r="D37" s="38" t="s">
        <v>180</v>
      </c>
      <c r="E37" s="37" t="s">
        <v>36</v>
      </c>
      <c r="F37" s="37" t="s">
        <v>37</v>
      </c>
      <c r="G37" s="38" t="s">
        <v>181</v>
      </c>
      <c r="H37" s="37" t="s">
        <v>76</v>
      </c>
      <c r="I37" s="37">
        <v>14.5674</v>
      </c>
      <c r="J37" s="37">
        <f t="shared" si="6"/>
        <v>9</v>
      </c>
      <c r="K37" s="37">
        <v>9</v>
      </c>
      <c r="L37" s="37"/>
      <c r="M37" s="37"/>
      <c r="N37" s="37"/>
      <c r="O37" s="37">
        <v>1</v>
      </c>
      <c r="P37" s="37">
        <v>605</v>
      </c>
      <c r="Q37" s="37">
        <v>2431</v>
      </c>
      <c r="R37" s="37">
        <v>276</v>
      </c>
      <c r="S37" s="37">
        <v>1195</v>
      </c>
      <c r="T37" s="37"/>
      <c r="U37" s="37"/>
      <c r="V37" s="37" t="s">
        <v>158</v>
      </c>
      <c r="W37" s="37" t="s">
        <v>159</v>
      </c>
      <c r="X37" s="37" t="s">
        <v>182</v>
      </c>
      <c r="Y37" s="37" t="s">
        <v>183</v>
      </c>
      <c r="Z37" s="37"/>
    </row>
    <row r="38" s="6" customFormat="1" ht="58" customHeight="1" spans="1:26">
      <c r="A38" s="37">
        <v>25</v>
      </c>
      <c r="B38" s="37" t="s">
        <v>50</v>
      </c>
      <c r="C38" s="37" t="s">
        <v>179</v>
      </c>
      <c r="D38" s="38" t="s">
        <v>184</v>
      </c>
      <c r="E38" s="37" t="s">
        <v>36</v>
      </c>
      <c r="F38" s="37" t="s">
        <v>37</v>
      </c>
      <c r="G38" s="38" t="s">
        <v>185</v>
      </c>
      <c r="H38" s="37" t="s">
        <v>76</v>
      </c>
      <c r="I38" s="37">
        <v>90.1246</v>
      </c>
      <c r="J38" s="37">
        <f t="shared" si="6"/>
        <v>65</v>
      </c>
      <c r="K38" s="37">
        <v>53</v>
      </c>
      <c r="L38" s="37">
        <v>12</v>
      </c>
      <c r="M38" s="37"/>
      <c r="N38" s="37"/>
      <c r="O38" s="37">
        <v>1</v>
      </c>
      <c r="P38" s="37">
        <v>605</v>
      </c>
      <c r="Q38" s="37">
        <v>2431</v>
      </c>
      <c r="R38" s="37">
        <v>276</v>
      </c>
      <c r="S38" s="37">
        <v>1195</v>
      </c>
      <c r="T38" s="37"/>
      <c r="U38" s="37"/>
      <c r="V38" s="37" t="s">
        <v>158</v>
      </c>
      <c r="W38" s="37" t="s">
        <v>159</v>
      </c>
      <c r="X38" s="37" t="s">
        <v>186</v>
      </c>
      <c r="Y38" s="37" t="s">
        <v>187</v>
      </c>
      <c r="Z38" s="37"/>
    </row>
    <row r="39" s="6" customFormat="1" ht="58" customHeight="1" spans="1:26">
      <c r="A39" s="37">
        <v>26</v>
      </c>
      <c r="B39" s="37" t="s">
        <v>50</v>
      </c>
      <c r="C39" s="37" t="s">
        <v>188</v>
      </c>
      <c r="D39" s="38" t="s">
        <v>189</v>
      </c>
      <c r="E39" s="37" t="s">
        <v>36</v>
      </c>
      <c r="F39" s="37" t="s">
        <v>37</v>
      </c>
      <c r="G39" s="38" t="s">
        <v>190</v>
      </c>
      <c r="H39" s="37" t="s">
        <v>76</v>
      </c>
      <c r="I39" s="37">
        <v>48.4289</v>
      </c>
      <c r="J39" s="37">
        <f t="shared" si="6"/>
        <v>30</v>
      </c>
      <c r="K39" s="37">
        <v>30</v>
      </c>
      <c r="L39" s="37"/>
      <c r="M39" s="37"/>
      <c r="N39" s="37"/>
      <c r="O39" s="37">
        <v>1</v>
      </c>
      <c r="P39" s="37">
        <v>412</v>
      </c>
      <c r="Q39" s="37">
        <v>1686</v>
      </c>
      <c r="R39" s="37">
        <v>129</v>
      </c>
      <c r="S39" s="37">
        <v>525</v>
      </c>
      <c r="T39" s="37"/>
      <c r="U39" s="37"/>
      <c r="V39" s="37" t="s">
        <v>158</v>
      </c>
      <c r="W39" s="37" t="s">
        <v>159</v>
      </c>
      <c r="X39" s="37" t="s">
        <v>191</v>
      </c>
      <c r="Y39" s="37" t="s">
        <v>192</v>
      </c>
      <c r="Z39" s="37"/>
    </row>
    <row r="40" s="6" customFormat="1" ht="58" customHeight="1" spans="1:26">
      <c r="A40" s="37">
        <v>27</v>
      </c>
      <c r="B40" s="39" t="s">
        <v>114</v>
      </c>
      <c r="C40" s="39" t="s">
        <v>193</v>
      </c>
      <c r="D40" s="40" t="s">
        <v>194</v>
      </c>
      <c r="E40" s="40" t="s">
        <v>36</v>
      </c>
      <c r="F40" s="37" t="s">
        <v>37</v>
      </c>
      <c r="G40" s="41" t="s">
        <v>195</v>
      </c>
      <c r="H40" s="37" t="s">
        <v>76</v>
      </c>
      <c r="I40" s="37">
        <v>180</v>
      </c>
      <c r="J40" s="37">
        <f t="shared" si="6"/>
        <v>166</v>
      </c>
      <c r="K40" s="37">
        <v>106</v>
      </c>
      <c r="L40" s="37">
        <v>60</v>
      </c>
      <c r="M40" s="37"/>
      <c r="N40" s="52">
        <v>1</v>
      </c>
      <c r="O40" s="52"/>
      <c r="P40" s="52">
        <v>1316</v>
      </c>
      <c r="Q40" s="52">
        <v>4139</v>
      </c>
      <c r="R40" s="52">
        <v>81</v>
      </c>
      <c r="S40" s="52">
        <v>342</v>
      </c>
      <c r="T40" s="52"/>
      <c r="U40" s="52"/>
      <c r="V40" s="37" t="s">
        <v>158</v>
      </c>
      <c r="W40" s="37" t="s">
        <v>159</v>
      </c>
      <c r="X40" s="39" t="s">
        <v>196</v>
      </c>
      <c r="Y40" s="68" t="s">
        <v>197</v>
      </c>
      <c r="Z40" s="37"/>
    </row>
    <row r="41" s="6" customFormat="1" ht="58" customHeight="1" spans="1:26">
      <c r="A41" s="37">
        <v>28</v>
      </c>
      <c r="B41" s="37" t="s">
        <v>198</v>
      </c>
      <c r="C41" s="37" t="s">
        <v>199</v>
      </c>
      <c r="D41" s="38" t="s">
        <v>200</v>
      </c>
      <c r="E41" s="37" t="s">
        <v>36</v>
      </c>
      <c r="F41" s="37" t="s">
        <v>37</v>
      </c>
      <c r="G41" s="38" t="s">
        <v>201</v>
      </c>
      <c r="H41" s="37" t="s">
        <v>76</v>
      </c>
      <c r="I41" s="37">
        <v>35.7128</v>
      </c>
      <c r="J41" s="37">
        <f t="shared" si="6"/>
        <v>22</v>
      </c>
      <c r="K41" s="37">
        <v>22</v>
      </c>
      <c r="L41" s="37"/>
      <c r="M41" s="37"/>
      <c r="N41" s="37">
        <v>1</v>
      </c>
      <c r="O41" s="37"/>
      <c r="P41" s="37">
        <v>550</v>
      </c>
      <c r="Q41" s="37">
        <v>1688</v>
      </c>
      <c r="R41" s="37">
        <v>74</v>
      </c>
      <c r="S41" s="37">
        <v>279</v>
      </c>
      <c r="T41" s="37"/>
      <c r="U41" s="37"/>
      <c r="V41" s="37" t="s">
        <v>158</v>
      </c>
      <c r="W41" s="37" t="s">
        <v>159</v>
      </c>
      <c r="X41" s="37" t="s">
        <v>202</v>
      </c>
      <c r="Y41" s="37" t="s">
        <v>203</v>
      </c>
      <c r="Z41" s="37"/>
    </row>
    <row r="42" s="4" customFormat="1" ht="18.75" spans="1:26">
      <c r="A42" s="30" t="s">
        <v>204</v>
      </c>
      <c r="B42" s="31"/>
      <c r="C42" s="31" t="s">
        <v>32</v>
      </c>
      <c r="D42" s="32"/>
      <c r="E42" s="33" t="s">
        <v>32</v>
      </c>
      <c r="F42" s="34"/>
      <c r="G42" s="35"/>
      <c r="H42" s="36"/>
      <c r="I42" s="51">
        <f>SUM(I43:I177)</f>
        <v>27415.596962</v>
      </c>
      <c r="J42" s="51">
        <f>SUM(J43:J177)</f>
        <v>21379</v>
      </c>
      <c r="K42" s="51">
        <f>SUM(K43:K177)</f>
        <v>15395</v>
      </c>
      <c r="L42" s="51">
        <f>SUM(L43:L177)</f>
        <v>4138</v>
      </c>
      <c r="M42" s="51">
        <f>SUM(M43:M177)</f>
        <v>1846</v>
      </c>
      <c r="N42" s="51">
        <f t="shared" ref="N42:U42" si="7">SUM(N43:N177)</f>
        <v>314</v>
      </c>
      <c r="O42" s="51">
        <f t="shared" si="7"/>
        <v>535</v>
      </c>
      <c r="P42" s="51">
        <f t="shared" si="7"/>
        <v>152206</v>
      </c>
      <c r="Q42" s="51">
        <f t="shared" si="7"/>
        <v>516596</v>
      </c>
      <c r="R42" s="51">
        <f t="shared" si="7"/>
        <v>71210</v>
      </c>
      <c r="S42" s="51">
        <f t="shared" si="7"/>
        <v>202859</v>
      </c>
      <c r="T42" s="51">
        <f t="shared" si="7"/>
        <v>7642</v>
      </c>
      <c r="U42" s="51">
        <f t="shared" si="7"/>
        <v>10915</v>
      </c>
      <c r="V42" s="37"/>
      <c r="W42" s="37"/>
      <c r="X42" s="37"/>
      <c r="Y42" s="37"/>
      <c r="Z42" s="37"/>
    </row>
    <row r="43" s="4" customFormat="1" ht="75" spans="1:26">
      <c r="A43" s="37">
        <v>29</v>
      </c>
      <c r="B43" s="37" t="s">
        <v>70</v>
      </c>
      <c r="C43" s="37" t="s">
        <v>205</v>
      </c>
      <c r="D43" s="38" t="s">
        <v>206</v>
      </c>
      <c r="E43" s="37" t="s">
        <v>73</v>
      </c>
      <c r="F43" s="37" t="s">
        <v>37</v>
      </c>
      <c r="G43" s="38" t="s">
        <v>207</v>
      </c>
      <c r="H43" s="37" t="s">
        <v>208</v>
      </c>
      <c r="I43" s="37">
        <v>585</v>
      </c>
      <c r="J43" s="37">
        <f t="shared" ref="J43:J49" si="8">K43+L43+M43</f>
        <v>325</v>
      </c>
      <c r="K43" s="37"/>
      <c r="L43" s="37">
        <v>325</v>
      </c>
      <c r="M43" s="37"/>
      <c r="N43" s="37"/>
      <c r="O43" s="37"/>
      <c r="P43" s="37">
        <v>200</v>
      </c>
      <c r="Q43" s="37">
        <v>600</v>
      </c>
      <c r="R43" s="37">
        <v>80</v>
      </c>
      <c r="S43" s="37">
        <v>240</v>
      </c>
      <c r="T43" s="37"/>
      <c r="U43" s="37"/>
      <c r="V43" s="37" t="s">
        <v>209</v>
      </c>
      <c r="W43" s="37" t="s">
        <v>209</v>
      </c>
      <c r="X43" s="37" t="s">
        <v>210</v>
      </c>
      <c r="Y43" s="37" t="s">
        <v>211</v>
      </c>
      <c r="Z43" s="37"/>
    </row>
    <row r="44" s="4" customFormat="1" ht="75" spans="1:26">
      <c r="A44" s="37">
        <v>30</v>
      </c>
      <c r="B44" s="37" t="s">
        <v>70</v>
      </c>
      <c r="C44" s="37" t="s">
        <v>205</v>
      </c>
      <c r="D44" s="38" t="s">
        <v>212</v>
      </c>
      <c r="E44" s="37" t="s">
        <v>73</v>
      </c>
      <c r="F44" s="37" t="s">
        <v>37</v>
      </c>
      <c r="G44" s="38" t="s">
        <v>213</v>
      </c>
      <c r="H44" s="37" t="s">
        <v>208</v>
      </c>
      <c r="I44" s="37">
        <v>3100</v>
      </c>
      <c r="J44" s="37">
        <f t="shared" si="8"/>
        <v>3066.02927</v>
      </c>
      <c r="K44" s="37">
        <v>2400</v>
      </c>
      <c r="L44" s="37">
        <v>650</v>
      </c>
      <c r="M44" s="37">
        <v>16.02927</v>
      </c>
      <c r="N44" s="37">
        <v>64</v>
      </c>
      <c r="O44" s="37">
        <v>98</v>
      </c>
      <c r="P44" s="37">
        <v>12000</v>
      </c>
      <c r="Q44" s="37">
        <v>36000</v>
      </c>
      <c r="R44" s="37">
        <v>12000</v>
      </c>
      <c r="S44" s="37">
        <v>36000</v>
      </c>
      <c r="T44" s="37"/>
      <c r="U44" s="37"/>
      <c r="V44" s="37" t="s">
        <v>209</v>
      </c>
      <c r="W44" s="37" t="s">
        <v>209</v>
      </c>
      <c r="X44" s="37" t="s">
        <v>214</v>
      </c>
      <c r="Y44" s="37" t="s">
        <v>215</v>
      </c>
      <c r="Z44" s="37"/>
    </row>
    <row r="45" s="4" customFormat="1" ht="93.75" spans="1:26">
      <c r="A45" s="37">
        <v>31</v>
      </c>
      <c r="B45" s="37" t="s">
        <v>70</v>
      </c>
      <c r="C45" s="37" t="s">
        <v>205</v>
      </c>
      <c r="D45" s="38" t="s">
        <v>216</v>
      </c>
      <c r="E45" s="37" t="s">
        <v>217</v>
      </c>
      <c r="F45" s="37" t="s">
        <v>37</v>
      </c>
      <c r="G45" s="38" t="s">
        <v>218</v>
      </c>
      <c r="H45" s="37" t="s">
        <v>208</v>
      </c>
      <c r="I45" s="37">
        <v>1600</v>
      </c>
      <c r="J45" s="37">
        <f t="shared" si="8"/>
        <v>1050</v>
      </c>
      <c r="K45" s="37">
        <v>720</v>
      </c>
      <c r="L45" s="37">
        <v>330</v>
      </c>
      <c r="M45" s="37"/>
      <c r="N45" s="37">
        <v>72</v>
      </c>
      <c r="O45" s="37">
        <v>98</v>
      </c>
      <c r="P45" s="37">
        <v>14470</v>
      </c>
      <c r="Q45" s="37">
        <v>14470</v>
      </c>
      <c r="R45" s="37">
        <v>14470</v>
      </c>
      <c r="S45" s="37">
        <v>14470</v>
      </c>
      <c r="T45" s="37">
        <v>2170</v>
      </c>
      <c r="U45" s="37">
        <v>2170</v>
      </c>
      <c r="V45" s="37" t="s">
        <v>209</v>
      </c>
      <c r="W45" s="37" t="s">
        <v>209</v>
      </c>
      <c r="X45" s="37" t="s">
        <v>219</v>
      </c>
      <c r="Y45" s="37" t="s">
        <v>220</v>
      </c>
      <c r="Z45" s="37"/>
    </row>
    <row r="46" s="4" customFormat="1" ht="37.5" spans="1:26">
      <c r="A46" s="37">
        <v>32</v>
      </c>
      <c r="B46" s="37" t="s">
        <v>70</v>
      </c>
      <c r="C46" s="37" t="s">
        <v>205</v>
      </c>
      <c r="D46" s="38" t="s">
        <v>221</v>
      </c>
      <c r="E46" s="37" t="s">
        <v>73</v>
      </c>
      <c r="F46" s="37" t="s">
        <v>37</v>
      </c>
      <c r="G46" s="38" t="s">
        <v>222</v>
      </c>
      <c r="H46" s="37" t="s">
        <v>208</v>
      </c>
      <c r="I46" s="37">
        <v>1200</v>
      </c>
      <c r="J46" s="37">
        <f t="shared" si="8"/>
        <v>1200</v>
      </c>
      <c r="K46" s="37">
        <v>1200</v>
      </c>
      <c r="L46" s="37"/>
      <c r="M46" s="37"/>
      <c r="N46" s="37">
        <v>62</v>
      </c>
      <c r="O46" s="37">
        <v>98</v>
      </c>
      <c r="P46" s="37">
        <v>5000</v>
      </c>
      <c r="Q46" s="37">
        <v>20000</v>
      </c>
      <c r="R46" s="37">
        <v>4000</v>
      </c>
      <c r="S46" s="37">
        <v>16000</v>
      </c>
      <c r="T46" s="37">
        <v>1000</v>
      </c>
      <c r="U46" s="37">
        <v>4000</v>
      </c>
      <c r="V46" s="37" t="s">
        <v>209</v>
      </c>
      <c r="W46" s="37" t="s">
        <v>209</v>
      </c>
      <c r="X46" s="37" t="s">
        <v>223</v>
      </c>
      <c r="Y46" s="37" t="s">
        <v>224</v>
      </c>
      <c r="Z46" s="37"/>
    </row>
    <row r="47" s="1" customFormat="1" ht="37.5" spans="1:26">
      <c r="A47" s="37">
        <v>33</v>
      </c>
      <c r="B47" s="37" t="s">
        <v>70</v>
      </c>
      <c r="C47" s="37" t="s">
        <v>205</v>
      </c>
      <c r="D47" s="38" t="s">
        <v>225</v>
      </c>
      <c r="E47" s="37" t="s">
        <v>226</v>
      </c>
      <c r="F47" s="37" t="s">
        <v>37</v>
      </c>
      <c r="G47" s="38" t="s">
        <v>227</v>
      </c>
      <c r="H47" s="37" t="s">
        <v>208</v>
      </c>
      <c r="I47" s="37">
        <v>5500</v>
      </c>
      <c r="J47" s="37">
        <f t="shared" si="8"/>
        <v>2644</v>
      </c>
      <c r="K47" s="37">
        <v>2526</v>
      </c>
      <c r="L47" s="37">
        <v>118</v>
      </c>
      <c r="M47" s="37"/>
      <c r="N47" s="37"/>
      <c r="O47" s="37"/>
      <c r="P47" s="37">
        <v>4000</v>
      </c>
      <c r="Q47" s="37">
        <v>4000</v>
      </c>
      <c r="R47" s="37">
        <v>3800</v>
      </c>
      <c r="S47" s="37">
        <v>3800</v>
      </c>
      <c r="T47" s="37">
        <v>1000</v>
      </c>
      <c r="U47" s="37">
        <v>1000</v>
      </c>
      <c r="V47" s="37" t="s">
        <v>209</v>
      </c>
      <c r="W47" s="37" t="s">
        <v>209</v>
      </c>
      <c r="X47" s="37" t="s">
        <v>228</v>
      </c>
      <c r="Y47" s="37" t="s">
        <v>229</v>
      </c>
      <c r="Z47" s="37"/>
    </row>
    <row r="48" s="1" customFormat="1" ht="56.25" spans="1:26">
      <c r="A48" s="37">
        <v>34</v>
      </c>
      <c r="B48" s="37" t="s">
        <v>70</v>
      </c>
      <c r="C48" s="37" t="s">
        <v>205</v>
      </c>
      <c r="D48" s="38" t="s">
        <v>230</v>
      </c>
      <c r="E48" s="37" t="s">
        <v>226</v>
      </c>
      <c r="F48" s="37" t="s">
        <v>37</v>
      </c>
      <c r="G48" s="38" t="s">
        <v>231</v>
      </c>
      <c r="H48" s="37" t="s">
        <v>208</v>
      </c>
      <c r="I48" s="37">
        <v>1500</v>
      </c>
      <c r="J48" s="37">
        <f t="shared" si="8"/>
        <v>900</v>
      </c>
      <c r="K48" s="37">
        <v>600</v>
      </c>
      <c r="L48" s="37">
        <v>300</v>
      </c>
      <c r="M48" s="37"/>
      <c r="N48" s="37"/>
      <c r="O48" s="37"/>
      <c r="P48" s="37">
        <v>6000</v>
      </c>
      <c r="Q48" s="37">
        <v>20000</v>
      </c>
      <c r="R48" s="37">
        <v>5800</v>
      </c>
      <c r="S48" s="37">
        <v>19800</v>
      </c>
      <c r="T48" s="37">
        <v>2000</v>
      </c>
      <c r="U48" s="37">
        <v>1000</v>
      </c>
      <c r="V48" s="37" t="s">
        <v>209</v>
      </c>
      <c r="W48" s="37" t="s">
        <v>209</v>
      </c>
      <c r="X48" s="37" t="s">
        <v>232</v>
      </c>
      <c r="Y48" s="37" t="s">
        <v>229</v>
      </c>
      <c r="Z48" s="37"/>
    </row>
    <row r="49" s="1" customFormat="1" ht="37.5" spans="1:26">
      <c r="A49" s="37">
        <v>35</v>
      </c>
      <c r="B49" s="37" t="s">
        <v>70</v>
      </c>
      <c r="C49" s="37" t="s">
        <v>205</v>
      </c>
      <c r="D49" s="38" t="s">
        <v>233</v>
      </c>
      <c r="E49" s="37" t="s">
        <v>226</v>
      </c>
      <c r="F49" s="37" t="s">
        <v>37</v>
      </c>
      <c r="G49" s="38" t="s">
        <v>234</v>
      </c>
      <c r="H49" s="37" t="s">
        <v>208</v>
      </c>
      <c r="I49" s="37">
        <v>600</v>
      </c>
      <c r="J49" s="37">
        <f t="shared" si="8"/>
        <v>360</v>
      </c>
      <c r="K49" s="37">
        <v>240</v>
      </c>
      <c r="L49" s="37">
        <v>120</v>
      </c>
      <c r="M49" s="37"/>
      <c r="N49" s="37"/>
      <c r="O49" s="37"/>
      <c r="P49" s="37">
        <v>3000</v>
      </c>
      <c r="Q49" s="37">
        <v>4000</v>
      </c>
      <c r="R49" s="37">
        <v>2900</v>
      </c>
      <c r="S49" s="37">
        <v>3900</v>
      </c>
      <c r="T49" s="37">
        <v>1000</v>
      </c>
      <c r="U49" s="37">
        <v>800</v>
      </c>
      <c r="V49" s="37" t="s">
        <v>209</v>
      </c>
      <c r="W49" s="37" t="s">
        <v>209</v>
      </c>
      <c r="X49" s="37" t="s">
        <v>235</v>
      </c>
      <c r="Y49" s="37" t="s">
        <v>229</v>
      </c>
      <c r="Z49" s="37"/>
    </row>
    <row r="50" s="4" customFormat="1" ht="37.5" spans="1:26">
      <c r="A50" s="37">
        <v>36</v>
      </c>
      <c r="B50" s="37" t="s">
        <v>70</v>
      </c>
      <c r="C50" s="37" t="s">
        <v>205</v>
      </c>
      <c r="D50" s="38" t="s">
        <v>236</v>
      </c>
      <c r="E50" s="37" t="s">
        <v>237</v>
      </c>
      <c r="F50" s="37" t="s">
        <v>37</v>
      </c>
      <c r="G50" s="38" t="s">
        <v>238</v>
      </c>
      <c r="H50" s="37" t="s">
        <v>208</v>
      </c>
      <c r="I50" s="37">
        <v>2500</v>
      </c>
      <c r="J50" s="37">
        <f t="shared" ref="J50:J59" si="9">K50+L50+M50</f>
        <v>2169.97073</v>
      </c>
      <c r="K50" s="37">
        <v>240</v>
      </c>
      <c r="L50" s="37">
        <v>100</v>
      </c>
      <c r="M50" s="37">
        <v>1829.97073</v>
      </c>
      <c r="N50" s="37"/>
      <c r="O50" s="37"/>
      <c r="P50" s="37"/>
      <c r="Q50" s="37"/>
      <c r="R50" s="37"/>
      <c r="S50" s="37"/>
      <c r="T50" s="37"/>
      <c r="U50" s="37"/>
      <c r="V50" s="37" t="s">
        <v>209</v>
      </c>
      <c r="W50" s="37" t="s">
        <v>239</v>
      </c>
      <c r="X50" s="37"/>
      <c r="Y50" s="37" t="s">
        <v>240</v>
      </c>
      <c r="Z50" s="37"/>
    </row>
    <row r="51" s="1" customFormat="1" ht="37.5" spans="1:26">
      <c r="A51" s="37">
        <v>37</v>
      </c>
      <c r="B51" s="37" t="s">
        <v>241</v>
      </c>
      <c r="C51" s="37" t="s">
        <v>242</v>
      </c>
      <c r="D51" s="38" t="s">
        <v>243</v>
      </c>
      <c r="E51" s="37" t="s">
        <v>73</v>
      </c>
      <c r="F51" s="37" t="s">
        <v>37</v>
      </c>
      <c r="G51" s="38" t="s">
        <v>244</v>
      </c>
      <c r="H51" s="37" t="s">
        <v>208</v>
      </c>
      <c r="I51" s="37">
        <v>420</v>
      </c>
      <c r="J51" s="37">
        <f t="shared" si="9"/>
        <v>420</v>
      </c>
      <c r="K51" s="37">
        <v>420</v>
      </c>
      <c r="L51" s="37"/>
      <c r="M51" s="37"/>
      <c r="N51" s="37"/>
      <c r="O51" s="37"/>
      <c r="P51" s="37"/>
      <c r="Q51" s="37"/>
      <c r="R51" s="37"/>
      <c r="S51" s="37"/>
      <c r="T51" s="37"/>
      <c r="U51" s="37"/>
      <c r="V51" s="37" t="s">
        <v>209</v>
      </c>
      <c r="W51" s="37" t="s">
        <v>209</v>
      </c>
      <c r="X51" s="37"/>
      <c r="Y51" s="37" t="s">
        <v>245</v>
      </c>
      <c r="Z51" s="37" t="s">
        <v>246</v>
      </c>
    </row>
    <row r="52" s="1" customFormat="1" ht="75" spans="1:26">
      <c r="A52" s="37">
        <v>38</v>
      </c>
      <c r="B52" s="37" t="s">
        <v>247</v>
      </c>
      <c r="C52" s="37" t="s">
        <v>248</v>
      </c>
      <c r="D52" s="38" t="s">
        <v>249</v>
      </c>
      <c r="E52" s="37" t="s">
        <v>73</v>
      </c>
      <c r="F52" s="37" t="s">
        <v>37</v>
      </c>
      <c r="G52" s="38" t="s">
        <v>250</v>
      </c>
      <c r="H52" s="37" t="s">
        <v>208</v>
      </c>
      <c r="I52" s="37">
        <v>140</v>
      </c>
      <c r="J52" s="37">
        <f t="shared" si="9"/>
        <v>140</v>
      </c>
      <c r="K52" s="37">
        <v>140</v>
      </c>
      <c r="L52" s="37"/>
      <c r="M52" s="37"/>
      <c r="N52" s="37"/>
      <c r="O52" s="37"/>
      <c r="P52" s="37"/>
      <c r="Q52" s="37"/>
      <c r="R52" s="37"/>
      <c r="S52" s="37"/>
      <c r="T52" s="37"/>
      <c r="U52" s="37"/>
      <c r="V52" s="37" t="s">
        <v>209</v>
      </c>
      <c r="W52" s="37" t="s">
        <v>247</v>
      </c>
      <c r="X52" s="37"/>
      <c r="Y52" s="37" t="s">
        <v>245</v>
      </c>
      <c r="Z52" s="37" t="s">
        <v>246</v>
      </c>
    </row>
    <row r="53" s="7" customFormat="1" ht="75" spans="1:26">
      <c r="A53" s="37">
        <v>39</v>
      </c>
      <c r="B53" s="39" t="s">
        <v>70</v>
      </c>
      <c r="C53" s="39" t="s">
        <v>70</v>
      </c>
      <c r="D53" s="42" t="s">
        <v>251</v>
      </c>
      <c r="E53" s="40" t="s">
        <v>73</v>
      </c>
      <c r="F53" s="39" t="s">
        <v>74</v>
      </c>
      <c r="G53" s="43" t="s">
        <v>252</v>
      </c>
      <c r="H53" s="39" t="s">
        <v>76</v>
      </c>
      <c r="I53" s="53">
        <v>260</v>
      </c>
      <c r="J53" s="37">
        <f t="shared" si="9"/>
        <v>160</v>
      </c>
      <c r="K53" s="53"/>
      <c r="L53" s="53">
        <v>160</v>
      </c>
      <c r="M53" s="53"/>
      <c r="N53" s="54">
        <v>66</v>
      </c>
      <c r="O53" s="54">
        <v>96</v>
      </c>
      <c r="P53" s="54">
        <v>65000</v>
      </c>
      <c r="Q53" s="54">
        <v>250000</v>
      </c>
      <c r="R53" s="54">
        <v>16800</v>
      </c>
      <c r="S53" s="54">
        <v>60000</v>
      </c>
      <c r="T53" s="66"/>
      <c r="U53" s="66"/>
      <c r="V53" s="54" t="s">
        <v>253</v>
      </c>
      <c r="W53" s="54" t="s">
        <v>253</v>
      </c>
      <c r="X53" s="39" t="s">
        <v>254</v>
      </c>
      <c r="Y53" s="54" t="s">
        <v>255</v>
      </c>
      <c r="Z53" s="39"/>
    </row>
    <row r="54" s="7" customFormat="1" ht="37.5" spans="1:26">
      <c r="A54" s="37">
        <v>40</v>
      </c>
      <c r="B54" s="44" t="s">
        <v>57</v>
      </c>
      <c r="C54" s="44" t="s">
        <v>256</v>
      </c>
      <c r="D54" s="45" t="s">
        <v>257</v>
      </c>
      <c r="E54" s="37" t="s">
        <v>73</v>
      </c>
      <c r="F54" s="37" t="s">
        <v>37</v>
      </c>
      <c r="G54" s="38" t="s">
        <v>258</v>
      </c>
      <c r="H54" s="37" t="s">
        <v>259</v>
      </c>
      <c r="I54" s="53">
        <v>34.933692</v>
      </c>
      <c r="J54" s="37">
        <f t="shared" si="9"/>
        <v>31</v>
      </c>
      <c r="K54" s="55">
        <v>31</v>
      </c>
      <c r="L54" s="55"/>
      <c r="M54" s="55"/>
      <c r="N54" s="56">
        <v>1</v>
      </c>
      <c r="O54" s="56"/>
      <c r="P54" s="56">
        <v>932</v>
      </c>
      <c r="Q54" s="56">
        <v>3670</v>
      </c>
      <c r="R54" s="56">
        <v>73</v>
      </c>
      <c r="S54" s="56">
        <v>264</v>
      </c>
      <c r="T54" s="56"/>
      <c r="U54" s="56">
        <v>0</v>
      </c>
      <c r="V54" s="54" t="s">
        <v>253</v>
      </c>
      <c r="W54" s="44" t="s">
        <v>57</v>
      </c>
      <c r="X54" s="37" t="s">
        <v>260</v>
      </c>
      <c r="Y54" s="37" t="s">
        <v>261</v>
      </c>
      <c r="Z54" s="44" t="s">
        <v>262</v>
      </c>
    </row>
    <row r="55" s="5" customFormat="1" ht="37.5" spans="1:26">
      <c r="A55" s="37">
        <v>41</v>
      </c>
      <c r="B55" s="37" t="s">
        <v>57</v>
      </c>
      <c r="C55" s="37" t="s">
        <v>263</v>
      </c>
      <c r="D55" s="38" t="s">
        <v>264</v>
      </c>
      <c r="E55" s="37" t="s">
        <v>73</v>
      </c>
      <c r="F55" s="37" t="s">
        <v>37</v>
      </c>
      <c r="G55" s="38" t="s">
        <v>265</v>
      </c>
      <c r="H55" s="37" t="s">
        <v>259</v>
      </c>
      <c r="I55" s="57">
        <v>90.463217</v>
      </c>
      <c r="J55" s="37">
        <f t="shared" si="9"/>
        <v>82</v>
      </c>
      <c r="K55" s="37">
        <v>67</v>
      </c>
      <c r="L55" s="37">
        <v>15</v>
      </c>
      <c r="M55" s="37"/>
      <c r="N55" s="37">
        <v>1</v>
      </c>
      <c r="O55" s="37"/>
      <c r="P55" s="37">
        <v>610</v>
      </c>
      <c r="Q55" s="37">
        <v>2510</v>
      </c>
      <c r="R55" s="37">
        <v>62</v>
      </c>
      <c r="S55" s="37">
        <v>212</v>
      </c>
      <c r="T55" s="37"/>
      <c r="U55" s="37"/>
      <c r="V55" s="37" t="s">
        <v>253</v>
      </c>
      <c r="W55" s="37" t="s">
        <v>57</v>
      </c>
      <c r="X55" s="37" t="s">
        <v>266</v>
      </c>
      <c r="Y55" s="37" t="s">
        <v>267</v>
      </c>
      <c r="Z55" s="37" t="s">
        <v>262</v>
      </c>
    </row>
    <row r="56" s="5" customFormat="1" ht="37.5" spans="1:26">
      <c r="A56" s="37">
        <v>42</v>
      </c>
      <c r="B56" s="37" t="s">
        <v>57</v>
      </c>
      <c r="C56" s="37" t="s">
        <v>268</v>
      </c>
      <c r="D56" s="38" t="s">
        <v>269</v>
      </c>
      <c r="E56" s="37" t="s">
        <v>73</v>
      </c>
      <c r="F56" s="37" t="s">
        <v>37</v>
      </c>
      <c r="G56" s="38" t="s">
        <v>270</v>
      </c>
      <c r="H56" s="37" t="s">
        <v>259</v>
      </c>
      <c r="I56" s="58">
        <v>31.017285</v>
      </c>
      <c r="J56" s="37">
        <f t="shared" si="9"/>
        <v>28</v>
      </c>
      <c r="K56" s="37">
        <v>21</v>
      </c>
      <c r="L56" s="37">
        <v>7</v>
      </c>
      <c r="M56" s="37"/>
      <c r="N56" s="37">
        <v>1</v>
      </c>
      <c r="O56" s="37"/>
      <c r="P56" s="37">
        <v>242</v>
      </c>
      <c r="Q56" s="37">
        <v>971</v>
      </c>
      <c r="R56" s="37">
        <v>12</v>
      </c>
      <c r="S56" s="37">
        <v>33</v>
      </c>
      <c r="T56" s="37"/>
      <c r="U56" s="37"/>
      <c r="V56" s="37" t="s">
        <v>253</v>
      </c>
      <c r="W56" s="37" t="s">
        <v>57</v>
      </c>
      <c r="X56" s="37" t="s">
        <v>271</v>
      </c>
      <c r="Y56" s="37" t="s">
        <v>272</v>
      </c>
      <c r="Z56" s="37" t="s">
        <v>262</v>
      </c>
    </row>
    <row r="57" s="5" customFormat="1" ht="37.5" spans="1:26">
      <c r="A57" s="37">
        <v>43</v>
      </c>
      <c r="B57" s="37" t="s">
        <v>57</v>
      </c>
      <c r="C57" s="37" t="s">
        <v>58</v>
      </c>
      <c r="D57" s="38" t="s">
        <v>273</v>
      </c>
      <c r="E57" s="37" t="s">
        <v>73</v>
      </c>
      <c r="F57" s="37" t="s">
        <v>37</v>
      </c>
      <c r="G57" s="38" t="s">
        <v>274</v>
      </c>
      <c r="H57" s="37" t="s">
        <v>259</v>
      </c>
      <c r="I57" s="57">
        <v>82.583635</v>
      </c>
      <c r="J57" s="37">
        <f t="shared" si="9"/>
        <v>75</v>
      </c>
      <c r="K57" s="37">
        <v>60</v>
      </c>
      <c r="L57" s="37">
        <v>15</v>
      </c>
      <c r="M57" s="37"/>
      <c r="N57" s="37">
        <v>1</v>
      </c>
      <c r="O57" s="37"/>
      <c r="P57" s="37">
        <v>148</v>
      </c>
      <c r="Q57" s="37">
        <v>657</v>
      </c>
      <c r="R57" s="37">
        <v>10</v>
      </c>
      <c r="S57" s="37">
        <v>42</v>
      </c>
      <c r="T57" s="37"/>
      <c r="U57" s="37"/>
      <c r="V57" s="37" t="s">
        <v>253</v>
      </c>
      <c r="W57" s="37" t="s">
        <v>57</v>
      </c>
      <c r="X57" s="37" t="s">
        <v>271</v>
      </c>
      <c r="Y57" s="37" t="s">
        <v>275</v>
      </c>
      <c r="Z57" s="37" t="s">
        <v>262</v>
      </c>
    </row>
    <row r="58" s="5" customFormat="1" ht="37.5" spans="1:26">
      <c r="A58" s="37">
        <v>44</v>
      </c>
      <c r="B58" s="37" t="s">
        <v>162</v>
      </c>
      <c r="C58" s="37" t="s">
        <v>276</v>
      </c>
      <c r="D58" s="38" t="s">
        <v>277</v>
      </c>
      <c r="E58" s="37" t="s">
        <v>73</v>
      </c>
      <c r="F58" s="37" t="s">
        <v>37</v>
      </c>
      <c r="G58" s="38" t="s">
        <v>278</v>
      </c>
      <c r="H58" s="37" t="s">
        <v>259</v>
      </c>
      <c r="I58" s="59">
        <v>142.67548</v>
      </c>
      <c r="J58" s="37">
        <f t="shared" si="9"/>
        <v>130</v>
      </c>
      <c r="K58" s="37">
        <v>108</v>
      </c>
      <c r="L58" s="37">
        <v>22</v>
      </c>
      <c r="M58" s="37"/>
      <c r="N58" s="37"/>
      <c r="O58" s="37">
        <v>1</v>
      </c>
      <c r="P58" s="37">
        <v>682</v>
      </c>
      <c r="Q58" s="37">
        <v>2830</v>
      </c>
      <c r="R58" s="37">
        <v>273</v>
      </c>
      <c r="S58" s="37">
        <v>1450</v>
      </c>
      <c r="T58" s="37"/>
      <c r="U58" s="37"/>
      <c r="V58" s="37" t="s">
        <v>253</v>
      </c>
      <c r="W58" s="37" t="s">
        <v>253</v>
      </c>
      <c r="X58" s="37" t="s">
        <v>279</v>
      </c>
      <c r="Y58" s="37" t="s">
        <v>280</v>
      </c>
      <c r="Z58" s="37" t="s">
        <v>281</v>
      </c>
    </row>
    <row r="59" s="5" customFormat="1" ht="37.5" spans="1:26">
      <c r="A59" s="37">
        <v>45</v>
      </c>
      <c r="B59" s="37" t="s">
        <v>162</v>
      </c>
      <c r="C59" s="37" t="s">
        <v>282</v>
      </c>
      <c r="D59" s="38" t="s">
        <v>283</v>
      </c>
      <c r="E59" s="37" t="s">
        <v>73</v>
      </c>
      <c r="F59" s="37" t="s">
        <v>37</v>
      </c>
      <c r="G59" s="38" t="s">
        <v>284</v>
      </c>
      <c r="H59" s="37" t="s">
        <v>259</v>
      </c>
      <c r="I59" s="60">
        <v>122.131631</v>
      </c>
      <c r="J59" s="37">
        <f t="shared" si="9"/>
        <v>110</v>
      </c>
      <c r="K59" s="37">
        <v>88</v>
      </c>
      <c r="L59" s="37">
        <v>22</v>
      </c>
      <c r="M59" s="37"/>
      <c r="N59" s="37"/>
      <c r="O59" s="37">
        <v>1</v>
      </c>
      <c r="P59" s="37">
        <v>572</v>
      </c>
      <c r="Q59" s="37">
        <v>2266</v>
      </c>
      <c r="R59" s="37">
        <v>125</v>
      </c>
      <c r="S59" s="37">
        <v>504</v>
      </c>
      <c r="T59" s="37"/>
      <c r="U59" s="37"/>
      <c r="V59" s="37" t="s">
        <v>253</v>
      </c>
      <c r="W59" s="37" t="s">
        <v>253</v>
      </c>
      <c r="X59" s="37" t="s">
        <v>285</v>
      </c>
      <c r="Y59" s="37" t="s">
        <v>286</v>
      </c>
      <c r="Z59" s="37" t="s">
        <v>281</v>
      </c>
    </row>
    <row r="60" s="5" customFormat="1" ht="37.5" spans="1:26">
      <c r="A60" s="37">
        <v>46</v>
      </c>
      <c r="B60" s="37" t="s">
        <v>162</v>
      </c>
      <c r="C60" s="37" t="s">
        <v>287</v>
      </c>
      <c r="D60" s="38" t="s">
        <v>288</v>
      </c>
      <c r="E60" s="37" t="s">
        <v>73</v>
      </c>
      <c r="F60" s="37" t="s">
        <v>37</v>
      </c>
      <c r="G60" s="38" t="s">
        <v>289</v>
      </c>
      <c r="H60" s="37" t="s">
        <v>259</v>
      </c>
      <c r="I60" s="59">
        <v>48.235487</v>
      </c>
      <c r="J60" s="37">
        <f t="shared" ref="J60:J71" si="10">K60+L60+M60</f>
        <v>43</v>
      </c>
      <c r="K60" s="37">
        <v>27</v>
      </c>
      <c r="L60" s="37">
        <v>16</v>
      </c>
      <c r="M60" s="37"/>
      <c r="N60" s="37"/>
      <c r="O60" s="37">
        <v>1</v>
      </c>
      <c r="P60" s="37">
        <v>1426</v>
      </c>
      <c r="Q60" s="37">
        <v>5317</v>
      </c>
      <c r="R60" s="37">
        <v>265</v>
      </c>
      <c r="S60" s="37">
        <v>1157</v>
      </c>
      <c r="T60" s="37"/>
      <c r="U60" s="37"/>
      <c r="V60" s="37" t="s">
        <v>253</v>
      </c>
      <c r="W60" s="37" t="s">
        <v>162</v>
      </c>
      <c r="X60" s="37" t="s">
        <v>290</v>
      </c>
      <c r="Y60" s="37" t="s">
        <v>291</v>
      </c>
      <c r="Z60" s="37" t="s">
        <v>262</v>
      </c>
    </row>
    <row r="61" s="5" customFormat="1" ht="37.5" spans="1:26">
      <c r="A61" s="37">
        <v>47</v>
      </c>
      <c r="B61" s="37" t="s">
        <v>162</v>
      </c>
      <c r="C61" s="37" t="s">
        <v>292</v>
      </c>
      <c r="D61" s="38" t="s">
        <v>293</v>
      </c>
      <c r="E61" s="37" t="s">
        <v>73</v>
      </c>
      <c r="F61" s="37" t="s">
        <v>37</v>
      </c>
      <c r="G61" s="38" t="s">
        <v>294</v>
      </c>
      <c r="H61" s="37" t="s">
        <v>259</v>
      </c>
      <c r="I61" s="59">
        <v>118.294938</v>
      </c>
      <c r="J61" s="37">
        <f t="shared" si="10"/>
        <v>107</v>
      </c>
      <c r="K61" s="37">
        <v>87</v>
      </c>
      <c r="L61" s="37">
        <v>20</v>
      </c>
      <c r="M61" s="37"/>
      <c r="N61" s="37"/>
      <c r="O61" s="37">
        <v>1</v>
      </c>
      <c r="P61" s="37">
        <v>887</v>
      </c>
      <c r="Q61" s="37">
        <v>3466</v>
      </c>
      <c r="R61" s="37">
        <v>150</v>
      </c>
      <c r="S61" s="37">
        <v>698</v>
      </c>
      <c r="T61" s="37"/>
      <c r="U61" s="37"/>
      <c r="V61" s="37" t="s">
        <v>253</v>
      </c>
      <c r="W61" s="37" t="s">
        <v>253</v>
      </c>
      <c r="X61" s="37" t="s">
        <v>295</v>
      </c>
      <c r="Y61" s="37" t="s">
        <v>296</v>
      </c>
      <c r="Z61" s="37" t="s">
        <v>281</v>
      </c>
    </row>
    <row r="62" s="5" customFormat="1" ht="37.5" spans="1:26">
      <c r="A62" s="37">
        <v>48</v>
      </c>
      <c r="B62" s="37" t="s">
        <v>297</v>
      </c>
      <c r="C62" s="37" t="s">
        <v>298</v>
      </c>
      <c r="D62" s="38" t="s">
        <v>299</v>
      </c>
      <c r="E62" s="37" t="s">
        <v>73</v>
      </c>
      <c r="F62" s="37" t="s">
        <v>37</v>
      </c>
      <c r="G62" s="38" t="s">
        <v>289</v>
      </c>
      <c r="H62" s="37" t="s">
        <v>259</v>
      </c>
      <c r="I62" s="37">
        <v>51.46984</v>
      </c>
      <c r="J62" s="37">
        <f t="shared" si="10"/>
        <v>46</v>
      </c>
      <c r="K62" s="37">
        <v>39</v>
      </c>
      <c r="L62" s="37">
        <v>7</v>
      </c>
      <c r="M62" s="37"/>
      <c r="N62" s="37"/>
      <c r="O62" s="37">
        <v>1</v>
      </c>
      <c r="P62" s="37">
        <v>421</v>
      </c>
      <c r="Q62" s="37">
        <v>1874</v>
      </c>
      <c r="R62" s="37">
        <v>120</v>
      </c>
      <c r="S62" s="37">
        <v>509</v>
      </c>
      <c r="T62" s="37"/>
      <c r="U62" s="37"/>
      <c r="V62" s="37" t="s">
        <v>253</v>
      </c>
      <c r="W62" s="37" t="s">
        <v>297</v>
      </c>
      <c r="X62" s="37" t="s">
        <v>300</v>
      </c>
      <c r="Y62" s="37" t="s">
        <v>301</v>
      </c>
      <c r="Z62" s="37" t="s">
        <v>262</v>
      </c>
    </row>
    <row r="63" s="5" customFormat="1" ht="37.5" spans="1:26">
      <c r="A63" s="37">
        <v>49</v>
      </c>
      <c r="B63" s="37" t="s">
        <v>50</v>
      </c>
      <c r="C63" s="37" t="s">
        <v>302</v>
      </c>
      <c r="D63" s="38" t="s">
        <v>303</v>
      </c>
      <c r="E63" s="37" t="s">
        <v>73</v>
      </c>
      <c r="F63" s="37" t="s">
        <v>37</v>
      </c>
      <c r="G63" s="38" t="s">
        <v>304</v>
      </c>
      <c r="H63" s="37" t="s">
        <v>259</v>
      </c>
      <c r="I63" s="37">
        <v>184.854362</v>
      </c>
      <c r="J63" s="37">
        <f t="shared" si="10"/>
        <v>165</v>
      </c>
      <c r="K63" s="37">
        <v>135</v>
      </c>
      <c r="L63" s="37">
        <v>30</v>
      </c>
      <c r="M63" s="37"/>
      <c r="N63" s="37"/>
      <c r="O63" s="37">
        <v>1</v>
      </c>
      <c r="P63" s="37">
        <v>446</v>
      </c>
      <c r="Q63" s="37">
        <v>1723</v>
      </c>
      <c r="R63" s="37">
        <v>192</v>
      </c>
      <c r="S63" s="37">
        <v>800</v>
      </c>
      <c r="T63" s="37"/>
      <c r="U63" s="37"/>
      <c r="V63" s="37" t="s">
        <v>253</v>
      </c>
      <c r="W63" s="37" t="s">
        <v>253</v>
      </c>
      <c r="X63" s="37" t="s">
        <v>305</v>
      </c>
      <c r="Y63" s="37" t="s">
        <v>306</v>
      </c>
      <c r="Z63" s="37" t="s">
        <v>281</v>
      </c>
    </row>
    <row r="64" s="5" customFormat="1" ht="43" customHeight="1" spans="1:26">
      <c r="A64" s="37">
        <v>50</v>
      </c>
      <c r="B64" s="37" t="s">
        <v>50</v>
      </c>
      <c r="C64" s="37" t="s">
        <v>307</v>
      </c>
      <c r="D64" s="38" t="s">
        <v>308</v>
      </c>
      <c r="E64" s="37" t="s">
        <v>73</v>
      </c>
      <c r="F64" s="37" t="s">
        <v>37</v>
      </c>
      <c r="G64" s="38" t="s">
        <v>294</v>
      </c>
      <c r="H64" s="37" t="s">
        <v>259</v>
      </c>
      <c r="I64" s="37">
        <v>80.147806</v>
      </c>
      <c r="J64" s="37">
        <f t="shared" si="10"/>
        <v>71</v>
      </c>
      <c r="K64" s="37">
        <v>56</v>
      </c>
      <c r="L64" s="37">
        <v>15</v>
      </c>
      <c r="M64" s="37"/>
      <c r="N64" s="37"/>
      <c r="O64" s="37">
        <v>1</v>
      </c>
      <c r="P64" s="37">
        <v>561</v>
      </c>
      <c r="Q64" s="37">
        <v>2616</v>
      </c>
      <c r="R64" s="37">
        <v>166</v>
      </c>
      <c r="S64" s="37">
        <v>736</v>
      </c>
      <c r="T64" s="37"/>
      <c r="U64" s="37"/>
      <c r="V64" s="37" t="s">
        <v>253</v>
      </c>
      <c r="W64" s="37" t="s">
        <v>50</v>
      </c>
      <c r="X64" s="37" t="s">
        <v>295</v>
      </c>
      <c r="Y64" s="37" t="s">
        <v>309</v>
      </c>
      <c r="Z64" s="37" t="s">
        <v>262</v>
      </c>
    </row>
    <row r="65" s="5" customFormat="1" ht="37.5" spans="1:26">
      <c r="A65" s="37">
        <v>51</v>
      </c>
      <c r="B65" s="37" t="s">
        <v>50</v>
      </c>
      <c r="C65" s="37" t="s">
        <v>310</v>
      </c>
      <c r="D65" s="38" t="s">
        <v>311</v>
      </c>
      <c r="E65" s="37" t="s">
        <v>73</v>
      </c>
      <c r="F65" s="37" t="s">
        <v>37</v>
      </c>
      <c r="G65" s="38" t="s">
        <v>312</v>
      </c>
      <c r="H65" s="37" t="s">
        <v>259</v>
      </c>
      <c r="I65" s="37">
        <v>89.936885</v>
      </c>
      <c r="J65" s="37">
        <f t="shared" si="10"/>
        <v>81</v>
      </c>
      <c r="K65" s="37">
        <v>70</v>
      </c>
      <c r="L65" s="37">
        <v>11</v>
      </c>
      <c r="M65" s="37"/>
      <c r="N65" s="37">
        <v>1</v>
      </c>
      <c r="O65" s="37"/>
      <c r="P65" s="37">
        <v>240</v>
      </c>
      <c r="Q65" s="37">
        <v>948</v>
      </c>
      <c r="R65" s="37">
        <v>45</v>
      </c>
      <c r="S65" s="37">
        <v>166</v>
      </c>
      <c r="T65" s="37"/>
      <c r="U65" s="37"/>
      <c r="V65" s="37" t="s">
        <v>253</v>
      </c>
      <c r="W65" s="37" t="s">
        <v>50</v>
      </c>
      <c r="X65" s="37" t="s">
        <v>313</v>
      </c>
      <c r="Y65" s="37" t="s">
        <v>314</v>
      </c>
      <c r="Z65" s="37" t="s">
        <v>262</v>
      </c>
    </row>
    <row r="66" s="5" customFormat="1" ht="37.5" spans="1:26">
      <c r="A66" s="37">
        <v>52</v>
      </c>
      <c r="B66" s="37" t="s">
        <v>50</v>
      </c>
      <c r="C66" s="37" t="s">
        <v>315</v>
      </c>
      <c r="D66" s="38" t="s">
        <v>316</v>
      </c>
      <c r="E66" s="37" t="s">
        <v>73</v>
      </c>
      <c r="F66" s="37" t="s">
        <v>37</v>
      </c>
      <c r="G66" s="38" t="s">
        <v>317</v>
      </c>
      <c r="H66" s="37" t="s">
        <v>259</v>
      </c>
      <c r="I66" s="71">
        <v>184.053292</v>
      </c>
      <c r="J66" s="37">
        <f t="shared" si="10"/>
        <v>165</v>
      </c>
      <c r="K66" s="37">
        <v>135</v>
      </c>
      <c r="L66" s="37">
        <v>30</v>
      </c>
      <c r="M66" s="37"/>
      <c r="N66" s="37"/>
      <c r="O66" s="37">
        <v>1</v>
      </c>
      <c r="P66" s="37">
        <v>1402</v>
      </c>
      <c r="Q66" s="37">
        <v>4963</v>
      </c>
      <c r="R66" s="37">
        <v>275</v>
      </c>
      <c r="S66" s="37">
        <v>1125</v>
      </c>
      <c r="T66" s="37"/>
      <c r="U66" s="37"/>
      <c r="V66" s="37" t="s">
        <v>253</v>
      </c>
      <c r="W66" s="37" t="s">
        <v>253</v>
      </c>
      <c r="X66" s="37" t="s">
        <v>318</v>
      </c>
      <c r="Y66" s="37" t="s">
        <v>319</v>
      </c>
      <c r="Z66" s="37" t="s">
        <v>281</v>
      </c>
    </row>
    <row r="67" s="5" customFormat="1" ht="37.5" spans="1:26">
      <c r="A67" s="37">
        <v>53</v>
      </c>
      <c r="B67" s="37" t="s">
        <v>50</v>
      </c>
      <c r="C67" s="37" t="s">
        <v>320</v>
      </c>
      <c r="D67" s="38" t="s">
        <v>321</v>
      </c>
      <c r="E67" s="37" t="s">
        <v>73</v>
      </c>
      <c r="F67" s="37" t="s">
        <v>37</v>
      </c>
      <c r="G67" s="38" t="s">
        <v>322</v>
      </c>
      <c r="H67" s="37" t="s">
        <v>259</v>
      </c>
      <c r="I67" s="37">
        <v>138.587029</v>
      </c>
      <c r="J67" s="37">
        <f t="shared" si="10"/>
        <v>125</v>
      </c>
      <c r="K67" s="37">
        <v>110</v>
      </c>
      <c r="L67" s="37">
        <v>15</v>
      </c>
      <c r="M67" s="37"/>
      <c r="N67" s="37"/>
      <c r="O67" s="37">
        <v>1</v>
      </c>
      <c r="P67" s="37">
        <v>560</v>
      </c>
      <c r="Q67" s="37">
        <v>2277</v>
      </c>
      <c r="R67" s="37">
        <v>305</v>
      </c>
      <c r="S67" s="37">
        <v>1274</v>
      </c>
      <c r="T67" s="37"/>
      <c r="U67" s="37"/>
      <c r="V67" s="37" t="s">
        <v>253</v>
      </c>
      <c r="W67" s="37" t="s">
        <v>253</v>
      </c>
      <c r="X67" s="37" t="s">
        <v>323</v>
      </c>
      <c r="Y67" s="37" t="s">
        <v>324</v>
      </c>
      <c r="Z67" s="37" t="s">
        <v>281</v>
      </c>
    </row>
    <row r="68" s="5" customFormat="1" ht="37.5" spans="1:26">
      <c r="A68" s="37">
        <v>54</v>
      </c>
      <c r="B68" s="37" t="s">
        <v>50</v>
      </c>
      <c r="C68" s="37" t="s">
        <v>325</v>
      </c>
      <c r="D68" s="38" t="s">
        <v>326</v>
      </c>
      <c r="E68" s="37" t="s">
        <v>73</v>
      </c>
      <c r="F68" s="37" t="s">
        <v>37</v>
      </c>
      <c r="G68" s="38" t="s">
        <v>317</v>
      </c>
      <c r="H68" s="37" t="s">
        <v>259</v>
      </c>
      <c r="I68" s="72">
        <v>176.544381</v>
      </c>
      <c r="J68" s="37">
        <f t="shared" si="10"/>
        <v>160</v>
      </c>
      <c r="K68" s="37">
        <v>130</v>
      </c>
      <c r="L68" s="37">
        <v>30</v>
      </c>
      <c r="M68" s="37"/>
      <c r="N68" s="37"/>
      <c r="O68" s="37">
        <v>1</v>
      </c>
      <c r="P68" s="37">
        <v>405</v>
      </c>
      <c r="Q68" s="37">
        <v>1561</v>
      </c>
      <c r="R68" s="37">
        <v>166</v>
      </c>
      <c r="S68" s="37">
        <v>683</v>
      </c>
      <c r="T68" s="37"/>
      <c r="U68" s="37"/>
      <c r="V68" s="37" t="s">
        <v>253</v>
      </c>
      <c r="W68" s="37" t="s">
        <v>253</v>
      </c>
      <c r="X68" s="37" t="s">
        <v>300</v>
      </c>
      <c r="Y68" s="37" t="s">
        <v>327</v>
      </c>
      <c r="Z68" s="37" t="s">
        <v>281</v>
      </c>
    </row>
    <row r="69" s="5" customFormat="1" ht="37.5" spans="1:26">
      <c r="A69" s="37">
        <v>55</v>
      </c>
      <c r="B69" s="37" t="s">
        <v>328</v>
      </c>
      <c r="C69" s="37" t="s">
        <v>329</v>
      </c>
      <c r="D69" s="38" t="s">
        <v>330</v>
      </c>
      <c r="E69" s="37" t="s">
        <v>73</v>
      </c>
      <c r="F69" s="37" t="s">
        <v>37</v>
      </c>
      <c r="G69" s="38" t="s">
        <v>331</v>
      </c>
      <c r="H69" s="37" t="s">
        <v>259</v>
      </c>
      <c r="I69" s="59">
        <v>49.362111</v>
      </c>
      <c r="J69" s="37">
        <f t="shared" si="10"/>
        <v>44</v>
      </c>
      <c r="K69" s="37">
        <v>37</v>
      </c>
      <c r="L69" s="37">
        <v>7</v>
      </c>
      <c r="M69" s="37"/>
      <c r="N69" s="37">
        <v>1</v>
      </c>
      <c r="O69" s="37"/>
      <c r="P69" s="37">
        <v>224</v>
      </c>
      <c r="Q69" s="37">
        <v>759</v>
      </c>
      <c r="R69" s="37">
        <v>41</v>
      </c>
      <c r="S69" s="37">
        <v>147</v>
      </c>
      <c r="T69" s="37"/>
      <c r="U69" s="37"/>
      <c r="V69" s="37" t="s">
        <v>253</v>
      </c>
      <c r="W69" s="37" t="s">
        <v>328</v>
      </c>
      <c r="X69" s="37" t="s">
        <v>332</v>
      </c>
      <c r="Y69" s="37" t="s">
        <v>327</v>
      </c>
      <c r="Z69" s="37" t="s">
        <v>262</v>
      </c>
    </row>
    <row r="70" s="5" customFormat="1" ht="37.5" spans="1:26">
      <c r="A70" s="37">
        <v>56</v>
      </c>
      <c r="B70" s="37" t="s">
        <v>247</v>
      </c>
      <c r="C70" s="37" t="s">
        <v>333</v>
      </c>
      <c r="D70" s="38" t="s">
        <v>334</v>
      </c>
      <c r="E70" s="37" t="s">
        <v>73</v>
      </c>
      <c r="F70" s="37" t="s">
        <v>37</v>
      </c>
      <c r="G70" s="38" t="s">
        <v>274</v>
      </c>
      <c r="H70" s="37" t="s">
        <v>259</v>
      </c>
      <c r="I70" s="37">
        <v>42.124288</v>
      </c>
      <c r="J70" s="37">
        <f t="shared" si="10"/>
        <v>38</v>
      </c>
      <c r="K70" s="37">
        <v>31</v>
      </c>
      <c r="L70" s="37">
        <v>7</v>
      </c>
      <c r="M70" s="37"/>
      <c r="N70" s="37">
        <v>0</v>
      </c>
      <c r="O70" s="37">
        <v>1</v>
      </c>
      <c r="P70" s="37">
        <v>781</v>
      </c>
      <c r="Q70" s="37">
        <v>3319</v>
      </c>
      <c r="R70" s="37">
        <v>368</v>
      </c>
      <c r="S70" s="37">
        <v>1550</v>
      </c>
      <c r="T70" s="37"/>
      <c r="U70" s="37"/>
      <c r="V70" s="37" t="s">
        <v>253</v>
      </c>
      <c r="W70" s="37" t="s">
        <v>247</v>
      </c>
      <c r="X70" s="37" t="s">
        <v>300</v>
      </c>
      <c r="Y70" s="37" t="s">
        <v>335</v>
      </c>
      <c r="Z70" s="37" t="s">
        <v>262</v>
      </c>
    </row>
    <row r="71" s="5" customFormat="1" ht="37.5" spans="1:26">
      <c r="A71" s="37">
        <v>57</v>
      </c>
      <c r="B71" s="37" t="s">
        <v>247</v>
      </c>
      <c r="C71" s="37" t="s">
        <v>336</v>
      </c>
      <c r="D71" s="38" t="s">
        <v>337</v>
      </c>
      <c r="E71" s="37" t="s">
        <v>73</v>
      </c>
      <c r="F71" s="37" t="s">
        <v>37</v>
      </c>
      <c r="G71" s="38" t="s">
        <v>338</v>
      </c>
      <c r="H71" s="37" t="s">
        <v>259</v>
      </c>
      <c r="I71" s="37">
        <v>100.980389</v>
      </c>
      <c r="J71" s="37">
        <f t="shared" si="10"/>
        <v>91</v>
      </c>
      <c r="K71" s="37">
        <v>75</v>
      </c>
      <c r="L71" s="37">
        <v>16</v>
      </c>
      <c r="M71" s="37"/>
      <c r="N71" s="37">
        <v>1</v>
      </c>
      <c r="O71" s="37"/>
      <c r="P71" s="37">
        <v>1210</v>
      </c>
      <c r="Q71" s="37">
        <v>4110</v>
      </c>
      <c r="R71" s="37">
        <v>165</v>
      </c>
      <c r="S71" s="37">
        <v>638</v>
      </c>
      <c r="T71" s="37">
        <v>117</v>
      </c>
      <c r="U71" s="37">
        <v>514</v>
      </c>
      <c r="V71" s="37" t="s">
        <v>253</v>
      </c>
      <c r="W71" s="37" t="s">
        <v>253</v>
      </c>
      <c r="X71" s="37" t="s">
        <v>339</v>
      </c>
      <c r="Y71" s="37" t="s">
        <v>327</v>
      </c>
      <c r="Z71" s="37" t="s">
        <v>340</v>
      </c>
    </row>
    <row r="72" s="5" customFormat="1" ht="37.5" spans="1:26">
      <c r="A72" s="37">
        <v>58</v>
      </c>
      <c r="B72" s="37" t="s">
        <v>247</v>
      </c>
      <c r="C72" s="37" t="s">
        <v>341</v>
      </c>
      <c r="D72" s="38" t="s">
        <v>342</v>
      </c>
      <c r="E72" s="37" t="s">
        <v>73</v>
      </c>
      <c r="F72" s="37" t="s">
        <v>37</v>
      </c>
      <c r="G72" s="38" t="s">
        <v>294</v>
      </c>
      <c r="H72" s="37" t="s">
        <v>259</v>
      </c>
      <c r="I72" s="73">
        <v>115.453754</v>
      </c>
      <c r="J72" s="37">
        <f t="shared" ref="J72:J104" si="11">K72+L72+M72</f>
        <v>104</v>
      </c>
      <c r="K72" s="37">
        <v>88</v>
      </c>
      <c r="L72" s="37">
        <v>16</v>
      </c>
      <c r="M72" s="37"/>
      <c r="N72" s="37"/>
      <c r="O72" s="37">
        <v>1</v>
      </c>
      <c r="P72" s="37">
        <v>631</v>
      </c>
      <c r="Q72" s="37">
        <v>2302</v>
      </c>
      <c r="R72" s="37">
        <v>146</v>
      </c>
      <c r="S72" s="37">
        <v>549</v>
      </c>
      <c r="T72" s="37"/>
      <c r="U72" s="37"/>
      <c r="V72" s="37" t="s">
        <v>253</v>
      </c>
      <c r="W72" s="37" t="s">
        <v>253</v>
      </c>
      <c r="X72" s="37" t="s">
        <v>295</v>
      </c>
      <c r="Y72" s="37" t="s">
        <v>327</v>
      </c>
      <c r="Z72" s="37" t="s">
        <v>340</v>
      </c>
    </row>
    <row r="73" s="5" customFormat="1" ht="37.5" spans="1:26">
      <c r="A73" s="37">
        <v>59</v>
      </c>
      <c r="B73" s="37" t="s">
        <v>247</v>
      </c>
      <c r="C73" s="37" t="s">
        <v>343</v>
      </c>
      <c r="D73" s="38" t="s">
        <v>344</v>
      </c>
      <c r="E73" s="37" t="s">
        <v>73</v>
      </c>
      <c r="F73" s="37" t="s">
        <v>37</v>
      </c>
      <c r="G73" s="38" t="s">
        <v>331</v>
      </c>
      <c r="H73" s="37" t="s">
        <v>259</v>
      </c>
      <c r="I73" s="37">
        <v>53.611198</v>
      </c>
      <c r="J73" s="37">
        <f t="shared" si="11"/>
        <v>48</v>
      </c>
      <c r="K73" s="37">
        <v>41</v>
      </c>
      <c r="L73" s="37">
        <v>7</v>
      </c>
      <c r="M73" s="37"/>
      <c r="N73" s="37"/>
      <c r="O73" s="37">
        <v>1</v>
      </c>
      <c r="P73" s="37">
        <v>354</v>
      </c>
      <c r="Q73" s="37">
        <v>1170</v>
      </c>
      <c r="R73" s="37">
        <v>118</v>
      </c>
      <c r="S73" s="37">
        <v>440</v>
      </c>
      <c r="T73" s="37"/>
      <c r="U73" s="37"/>
      <c r="V73" s="37" t="s">
        <v>253</v>
      </c>
      <c r="W73" s="37" t="s">
        <v>247</v>
      </c>
      <c r="X73" s="37" t="s">
        <v>332</v>
      </c>
      <c r="Y73" s="37" t="s">
        <v>327</v>
      </c>
      <c r="Z73" s="37" t="s">
        <v>262</v>
      </c>
    </row>
    <row r="74" s="5" customFormat="1" ht="37.5" spans="1:26">
      <c r="A74" s="37">
        <v>60</v>
      </c>
      <c r="B74" s="37" t="s">
        <v>247</v>
      </c>
      <c r="C74" s="37" t="s">
        <v>345</v>
      </c>
      <c r="D74" s="38" t="s">
        <v>346</v>
      </c>
      <c r="E74" s="37" t="s">
        <v>73</v>
      </c>
      <c r="F74" s="37" t="s">
        <v>37</v>
      </c>
      <c r="G74" s="38" t="s">
        <v>304</v>
      </c>
      <c r="H74" s="37" t="s">
        <v>259</v>
      </c>
      <c r="I74" s="37">
        <v>119.54756</v>
      </c>
      <c r="J74" s="37">
        <f t="shared" si="11"/>
        <v>107</v>
      </c>
      <c r="K74" s="37">
        <v>92</v>
      </c>
      <c r="L74" s="37">
        <v>15</v>
      </c>
      <c r="M74" s="37"/>
      <c r="N74" s="37">
        <v>1</v>
      </c>
      <c r="O74" s="37"/>
      <c r="P74" s="37">
        <v>632</v>
      </c>
      <c r="Q74" s="37">
        <v>2361</v>
      </c>
      <c r="R74" s="37">
        <v>144</v>
      </c>
      <c r="S74" s="37">
        <v>558</v>
      </c>
      <c r="T74" s="37">
        <v>33</v>
      </c>
      <c r="U74" s="37">
        <v>148</v>
      </c>
      <c r="V74" s="37" t="s">
        <v>253</v>
      </c>
      <c r="W74" s="37" t="s">
        <v>253</v>
      </c>
      <c r="X74" s="37" t="s">
        <v>305</v>
      </c>
      <c r="Y74" s="37" t="s">
        <v>327</v>
      </c>
      <c r="Z74" s="37" t="s">
        <v>340</v>
      </c>
    </row>
    <row r="75" s="5" customFormat="1" ht="37.5" spans="1:26">
      <c r="A75" s="37">
        <v>61</v>
      </c>
      <c r="B75" s="37" t="s">
        <v>120</v>
      </c>
      <c r="C75" s="37" t="s">
        <v>347</v>
      </c>
      <c r="D75" s="38" t="s">
        <v>348</v>
      </c>
      <c r="E75" s="37" t="s">
        <v>73</v>
      </c>
      <c r="F75" s="37" t="s">
        <v>37</v>
      </c>
      <c r="G75" s="38" t="s">
        <v>331</v>
      </c>
      <c r="H75" s="37" t="s">
        <v>259</v>
      </c>
      <c r="I75" s="74">
        <v>62.759849</v>
      </c>
      <c r="J75" s="37">
        <f t="shared" si="11"/>
        <v>56</v>
      </c>
      <c r="K75" s="37">
        <v>45</v>
      </c>
      <c r="L75" s="37">
        <v>11</v>
      </c>
      <c r="M75" s="37"/>
      <c r="N75" s="37"/>
      <c r="O75" s="37">
        <v>1</v>
      </c>
      <c r="P75" s="37">
        <v>279</v>
      </c>
      <c r="Q75" s="37">
        <v>1133</v>
      </c>
      <c r="R75" s="37">
        <v>106</v>
      </c>
      <c r="S75" s="37">
        <v>499</v>
      </c>
      <c r="T75" s="37"/>
      <c r="U75" s="37"/>
      <c r="V75" s="37" t="s">
        <v>253</v>
      </c>
      <c r="W75" s="37" t="s">
        <v>120</v>
      </c>
      <c r="X75" s="37" t="s">
        <v>332</v>
      </c>
      <c r="Y75" s="37" t="s">
        <v>349</v>
      </c>
      <c r="Z75" s="37" t="s">
        <v>262</v>
      </c>
    </row>
    <row r="76" s="5" customFormat="1" ht="37.5" spans="1:26">
      <c r="A76" s="37">
        <v>62</v>
      </c>
      <c r="B76" s="37" t="s">
        <v>120</v>
      </c>
      <c r="C76" s="37" t="s">
        <v>350</v>
      </c>
      <c r="D76" s="38" t="s">
        <v>351</v>
      </c>
      <c r="E76" s="37" t="s">
        <v>73</v>
      </c>
      <c r="F76" s="37" t="s">
        <v>37</v>
      </c>
      <c r="G76" s="38" t="s">
        <v>352</v>
      </c>
      <c r="H76" s="37" t="s">
        <v>259</v>
      </c>
      <c r="I76" s="59">
        <v>96.143788</v>
      </c>
      <c r="J76" s="37">
        <f t="shared" si="11"/>
        <v>86</v>
      </c>
      <c r="K76" s="37">
        <v>67</v>
      </c>
      <c r="L76" s="37">
        <v>19</v>
      </c>
      <c r="M76" s="37"/>
      <c r="N76" s="37">
        <v>1</v>
      </c>
      <c r="O76" s="37"/>
      <c r="P76" s="37">
        <v>1277</v>
      </c>
      <c r="Q76" s="37">
        <v>3786</v>
      </c>
      <c r="R76" s="37">
        <v>278</v>
      </c>
      <c r="S76" s="37">
        <v>1064</v>
      </c>
      <c r="T76" s="37">
        <v>78</v>
      </c>
      <c r="U76" s="37">
        <v>284</v>
      </c>
      <c r="V76" s="37" t="s">
        <v>253</v>
      </c>
      <c r="W76" s="37" t="s">
        <v>120</v>
      </c>
      <c r="X76" s="37" t="s">
        <v>353</v>
      </c>
      <c r="Y76" s="37" t="s">
        <v>349</v>
      </c>
      <c r="Z76" s="37" t="s">
        <v>262</v>
      </c>
    </row>
    <row r="77" s="5" customFormat="1" ht="37.5" spans="1:26">
      <c r="A77" s="37">
        <v>63</v>
      </c>
      <c r="B77" s="37" t="s">
        <v>114</v>
      </c>
      <c r="C77" s="37" t="s">
        <v>354</v>
      </c>
      <c r="D77" s="38" t="s">
        <v>355</v>
      </c>
      <c r="E77" s="37" t="s">
        <v>73</v>
      </c>
      <c r="F77" s="37" t="s">
        <v>37</v>
      </c>
      <c r="G77" s="38" t="s">
        <v>356</v>
      </c>
      <c r="H77" s="37" t="s">
        <v>259</v>
      </c>
      <c r="I77" s="59">
        <v>59.372481</v>
      </c>
      <c r="J77" s="37">
        <f t="shared" si="11"/>
        <v>53</v>
      </c>
      <c r="K77" s="37">
        <v>42</v>
      </c>
      <c r="L77" s="37">
        <v>11</v>
      </c>
      <c r="M77" s="37"/>
      <c r="N77" s="37"/>
      <c r="O77" s="37"/>
      <c r="P77" s="37">
        <v>40</v>
      </c>
      <c r="Q77" s="37">
        <v>180</v>
      </c>
      <c r="R77" s="37">
        <v>25</v>
      </c>
      <c r="S77" s="37">
        <v>110</v>
      </c>
      <c r="T77" s="37"/>
      <c r="U77" s="37"/>
      <c r="V77" s="37" t="s">
        <v>253</v>
      </c>
      <c r="W77" s="37" t="s">
        <v>114</v>
      </c>
      <c r="X77" s="37" t="s">
        <v>357</v>
      </c>
      <c r="Y77" s="37" t="s">
        <v>358</v>
      </c>
      <c r="Z77" s="37" t="s">
        <v>262</v>
      </c>
    </row>
    <row r="78" s="5" customFormat="1" ht="37.5" spans="1:26">
      <c r="A78" s="37">
        <v>64</v>
      </c>
      <c r="B78" s="37" t="s">
        <v>114</v>
      </c>
      <c r="C78" s="37" t="s">
        <v>359</v>
      </c>
      <c r="D78" s="38" t="s">
        <v>360</v>
      </c>
      <c r="E78" s="37" t="s">
        <v>73</v>
      </c>
      <c r="F78" s="37" t="s">
        <v>37</v>
      </c>
      <c r="G78" s="38" t="s">
        <v>317</v>
      </c>
      <c r="H78" s="37" t="s">
        <v>259</v>
      </c>
      <c r="I78" s="59">
        <v>181.221005</v>
      </c>
      <c r="J78" s="37">
        <f t="shared" si="11"/>
        <v>165</v>
      </c>
      <c r="K78" s="37">
        <v>135</v>
      </c>
      <c r="L78" s="37">
        <v>30</v>
      </c>
      <c r="M78" s="37"/>
      <c r="N78" s="37"/>
      <c r="O78" s="37">
        <v>1</v>
      </c>
      <c r="P78" s="37">
        <v>453</v>
      </c>
      <c r="Q78" s="37">
        <v>1645</v>
      </c>
      <c r="R78" s="37">
        <v>122</v>
      </c>
      <c r="S78" s="37">
        <v>337</v>
      </c>
      <c r="T78" s="37">
        <v>47</v>
      </c>
      <c r="U78" s="37">
        <v>180</v>
      </c>
      <c r="V78" s="37" t="s">
        <v>253</v>
      </c>
      <c r="W78" s="37" t="s">
        <v>253</v>
      </c>
      <c r="X78" s="37" t="s">
        <v>318</v>
      </c>
      <c r="Y78" s="37" t="s">
        <v>275</v>
      </c>
      <c r="Z78" s="37" t="s">
        <v>281</v>
      </c>
    </row>
    <row r="79" s="5" customFormat="1" ht="37.5" spans="1:26">
      <c r="A79" s="37">
        <v>65</v>
      </c>
      <c r="B79" s="37" t="s">
        <v>361</v>
      </c>
      <c r="C79" s="37" t="s">
        <v>362</v>
      </c>
      <c r="D79" s="38" t="s">
        <v>363</v>
      </c>
      <c r="E79" s="37" t="s">
        <v>73</v>
      </c>
      <c r="F79" s="37" t="s">
        <v>37</v>
      </c>
      <c r="G79" s="38" t="s">
        <v>364</v>
      </c>
      <c r="H79" s="37" t="s">
        <v>259</v>
      </c>
      <c r="I79" s="75">
        <v>68.572856</v>
      </c>
      <c r="J79" s="37">
        <f t="shared" si="11"/>
        <v>61</v>
      </c>
      <c r="K79" s="37">
        <v>50</v>
      </c>
      <c r="L79" s="37">
        <v>11</v>
      </c>
      <c r="M79" s="37"/>
      <c r="N79" s="37"/>
      <c r="O79" s="37">
        <v>1</v>
      </c>
      <c r="P79" s="37">
        <v>336</v>
      </c>
      <c r="Q79" s="37">
        <v>1548</v>
      </c>
      <c r="R79" s="37">
        <v>156</v>
      </c>
      <c r="S79" s="37">
        <v>710</v>
      </c>
      <c r="T79" s="37">
        <v>45</v>
      </c>
      <c r="U79" s="37">
        <v>223</v>
      </c>
      <c r="V79" s="37" t="s">
        <v>253</v>
      </c>
      <c r="W79" s="37" t="s">
        <v>361</v>
      </c>
      <c r="X79" s="37" t="s">
        <v>365</v>
      </c>
      <c r="Y79" s="37" t="s">
        <v>366</v>
      </c>
      <c r="Z79" s="37" t="s">
        <v>262</v>
      </c>
    </row>
    <row r="80" s="5" customFormat="1" ht="37.5" spans="1:26">
      <c r="A80" s="37">
        <v>66</v>
      </c>
      <c r="B80" s="37" t="s">
        <v>361</v>
      </c>
      <c r="C80" s="37" t="s">
        <v>367</v>
      </c>
      <c r="D80" s="38" t="s">
        <v>368</v>
      </c>
      <c r="E80" s="37" t="s">
        <v>73</v>
      </c>
      <c r="F80" s="37" t="s">
        <v>37</v>
      </c>
      <c r="G80" s="38" t="s">
        <v>369</v>
      </c>
      <c r="H80" s="37" t="s">
        <v>259</v>
      </c>
      <c r="I80" s="59">
        <v>135.24375</v>
      </c>
      <c r="J80" s="37">
        <f t="shared" si="11"/>
        <v>121</v>
      </c>
      <c r="K80" s="37">
        <v>117</v>
      </c>
      <c r="L80" s="37">
        <v>4</v>
      </c>
      <c r="M80" s="37"/>
      <c r="N80" s="37"/>
      <c r="O80" s="37">
        <v>1</v>
      </c>
      <c r="P80" s="37">
        <v>343</v>
      </c>
      <c r="Q80" s="37">
        <v>1542</v>
      </c>
      <c r="R80" s="37">
        <v>280</v>
      </c>
      <c r="S80" s="37">
        <v>1292</v>
      </c>
      <c r="T80" s="37"/>
      <c r="U80" s="37"/>
      <c r="V80" s="37" t="s">
        <v>253</v>
      </c>
      <c r="W80" s="37" t="s">
        <v>253</v>
      </c>
      <c r="X80" s="37" t="s">
        <v>370</v>
      </c>
      <c r="Y80" s="37" t="s">
        <v>371</v>
      </c>
      <c r="Z80" s="37" t="s">
        <v>340</v>
      </c>
    </row>
    <row r="81" s="5" customFormat="1" ht="37.5" spans="1:26">
      <c r="A81" s="37">
        <v>67</v>
      </c>
      <c r="B81" s="37" t="s">
        <v>361</v>
      </c>
      <c r="C81" s="37" t="s">
        <v>372</v>
      </c>
      <c r="D81" s="38" t="s">
        <v>373</v>
      </c>
      <c r="E81" s="37" t="s">
        <v>73</v>
      </c>
      <c r="F81" s="37" t="s">
        <v>37</v>
      </c>
      <c r="G81" s="38" t="s">
        <v>317</v>
      </c>
      <c r="H81" s="37" t="s">
        <v>259</v>
      </c>
      <c r="I81" s="59">
        <v>159.035411</v>
      </c>
      <c r="J81" s="37">
        <f t="shared" si="11"/>
        <v>143</v>
      </c>
      <c r="K81" s="37">
        <v>113</v>
      </c>
      <c r="L81" s="37">
        <v>30</v>
      </c>
      <c r="M81" s="37"/>
      <c r="N81" s="37">
        <v>1</v>
      </c>
      <c r="O81" s="37"/>
      <c r="P81" s="37">
        <v>296</v>
      </c>
      <c r="Q81" s="37">
        <v>1140</v>
      </c>
      <c r="R81" s="37">
        <v>33</v>
      </c>
      <c r="S81" s="37">
        <v>126</v>
      </c>
      <c r="T81" s="37">
        <v>26</v>
      </c>
      <c r="U81" s="37">
        <v>98</v>
      </c>
      <c r="V81" s="37" t="s">
        <v>253</v>
      </c>
      <c r="W81" s="37" t="s">
        <v>253</v>
      </c>
      <c r="X81" s="37" t="s">
        <v>318</v>
      </c>
      <c r="Y81" s="37" t="s">
        <v>374</v>
      </c>
      <c r="Z81" s="37" t="s">
        <v>340</v>
      </c>
    </row>
    <row r="82" s="5" customFormat="1" ht="37.5" spans="1:26">
      <c r="A82" s="37">
        <v>68</v>
      </c>
      <c r="B82" s="37" t="s">
        <v>361</v>
      </c>
      <c r="C82" s="37" t="s">
        <v>375</v>
      </c>
      <c r="D82" s="38" t="s">
        <v>376</v>
      </c>
      <c r="E82" s="37" t="s">
        <v>73</v>
      </c>
      <c r="F82" s="37" t="s">
        <v>37</v>
      </c>
      <c r="G82" s="38" t="s">
        <v>377</v>
      </c>
      <c r="H82" s="37" t="s">
        <v>259</v>
      </c>
      <c r="I82" s="57">
        <v>103.143116</v>
      </c>
      <c r="J82" s="37">
        <f t="shared" si="11"/>
        <v>92</v>
      </c>
      <c r="K82" s="37">
        <v>66</v>
      </c>
      <c r="L82" s="37">
        <v>26</v>
      </c>
      <c r="M82" s="37"/>
      <c r="N82" s="37">
        <v>1</v>
      </c>
      <c r="O82" s="37"/>
      <c r="P82" s="37">
        <v>496</v>
      </c>
      <c r="Q82" s="37">
        <v>1829</v>
      </c>
      <c r="R82" s="37">
        <v>77</v>
      </c>
      <c r="S82" s="37">
        <v>291</v>
      </c>
      <c r="T82" s="37"/>
      <c r="U82" s="37"/>
      <c r="V82" s="37" t="s">
        <v>253</v>
      </c>
      <c r="W82" s="37" t="s">
        <v>253</v>
      </c>
      <c r="X82" s="37" t="s">
        <v>378</v>
      </c>
      <c r="Y82" s="37" t="s">
        <v>379</v>
      </c>
      <c r="Z82" s="37" t="s">
        <v>340</v>
      </c>
    </row>
    <row r="83" s="5" customFormat="1" ht="37.5" spans="1:26">
      <c r="A83" s="37">
        <v>69</v>
      </c>
      <c r="B83" s="37" t="s">
        <v>241</v>
      </c>
      <c r="C83" s="37" t="s">
        <v>380</v>
      </c>
      <c r="D83" s="38" t="s">
        <v>381</v>
      </c>
      <c r="E83" s="37" t="s">
        <v>73</v>
      </c>
      <c r="F83" s="37" t="s">
        <v>37</v>
      </c>
      <c r="G83" s="38" t="s">
        <v>382</v>
      </c>
      <c r="H83" s="37" t="s">
        <v>259</v>
      </c>
      <c r="I83" s="59">
        <v>65.279762</v>
      </c>
      <c r="J83" s="37">
        <f t="shared" si="11"/>
        <v>58</v>
      </c>
      <c r="K83" s="37">
        <v>47</v>
      </c>
      <c r="L83" s="37">
        <v>11</v>
      </c>
      <c r="M83" s="37"/>
      <c r="N83" s="37">
        <v>1</v>
      </c>
      <c r="O83" s="37"/>
      <c r="P83" s="37">
        <v>371</v>
      </c>
      <c r="Q83" s="37">
        <v>1271</v>
      </c>
      <c r="R83" s="37">
        <v>20</v>
      </c>
      <c r="S83" s="37">
        <v>57</v>
      </c>
      <c r="T83" s="37"/>
      <c r="U83" s="37"/>
      <c r="V83" s="37" t="s">
        <v>253</v>
      </c>
      <c r="W83" s="37" t="s">
        <v>241</v>
      </c>
      <c r="X83" s="37" t="s">
        <v>383</v>
      </c>
      <c r="Y83" s="37" t="s">
        <v>327</v>
      </c>
      <c r="Z83" s="37" t="s">
        <v>262</v>
      </c>
    </row>
    <row r="84" s="5" customFormat="1" ht="37.5" spans="1:26">
      <c r="A84" s="37">
        <v>70</v>
      </c>
      <c r="B84" s="37" t="s">
        <v>241</v>
      </c>
      <c r="C84" s="37" t="s">
        <v>384</v>
      </c>
      <c r="D84" s="38" t="s">
        <v>385</v>
      </c>
      <c r="E84" s="37" t="s">
        <v>73</v>
      </c>
      <c r="F84" s="37" t="s">
        <v>37</v>
      </c>
      <c r="G84" s="38" t="s">
        <v>386</v>
      </c>
      <c r="H84" s="37" t="s">
        <v>259</v>
      </c>
      <c r="I84" s="37">
        <v>38.084052</v>
      </c>
      <c r="J84" s="37">
        <f t="shared" si="11"/>
        <v>34</v>
      </c>
      <c r="K84" s="37">
        <v>28</v>
      </c>
      <c r="L84" s="37">
        <v>6</v>
      </c>
      <c r="M84" s="37"/>
      <c r="N84" s="37"/>
      <c r="O84" s="37">
        <v>1</v>
      </c>
      <c r="P84" s="37">
        <v>755</v>
      </c>
      <c r="Q84" s="37">
        <v>2585</v>
      </c>
      <c r="R84" s="37">
        <v>199</v>
      </c>
      <c r="S84" s="37">
        <v>781</v>
      </c>
      <c r="T84" s="37"/>
      <c r="U84" s="37"/>
      <c r="V84" s="37" t="s">
        <v>253</v>
      </c>
      <c r="W84" s="37" t="s">
        <v>241</v>
      </c>
      <c r="X84" s="37" t="s">
        <v>290</v>
      </c>
      <c r="Y84" s="37" t="s">
        <v>327</v>
      </c>
      <c r="Z84" s="37" t="s">
        <v>262</v>
      </c>
    </row>
    <row r="85" s="5" customFormat="1" ht="37.5" spans="1:26">
      <c r="A85" s="37">
        <v>71</v>
      </c>
      <c r="B85" s="37" t="s">
        <v>241</v>
      </c>
      <c r="C85" s="37" t="s">
        <v>387</v>
      </c>
      <c r="D85" s="38" t="s">
        <v>388</v>
      </c>
      <c r="E85" s="37" t="s">
        <v>73</v>
      </c>
      <c r="F85" s="37" t="s">
        <v>37</v>
      </c>
      <c r="G85" s="38" t="s">
        <v>294</v>
      </c>
      <c r="H85" s="37" t="s">
        <v>259</v>
      </c>
      <c r="I85" s="66">
        <v>72.264627</v>
      </c>
      <c r="J85" s="37">
        <f t="shared" si="11"/>
        <v>65</v>
      </c>
      <c r="K85" s="37">
        <v>62</v>
      </c>
      <c r="L85" s="37">
        <v>3</v>
      </c>
      <c r="M85" s="37"/>
      <c r="N85" s="37">
        <v>1</v>
      </c>
      <c r="O85" s="37"/>
      <c r="P85" s="37">
        <v>637</v>
      </c>
      <c r="Q85" s="37">
        <v>2293</v>
      </c>
      <c r="R85" s="37">
        <v>90</v>
      </c>
      <c r="S85" s="37">
        <v>329</v>
      </c>
      <c r="T85" s="37"/>
      <c r="U85" s="37"/>
      <c r="V85" s="37" t="s">
        <v>253</v>
      </c>
      <c r="W85" s="37" t="s">
        <v>241</v>
      </c>
      <c r="X85" s="37" t="s">
        <v>389</v>
      </c>
      <c r="Y85" s="37" t="s">
        <v>327</v>
      </c>
      <c r="Z85" s="37" t="s">
        <v>262</v>
      </c>
    </row>
    <row r="86" s="5" customFormat="1" ht="37.5" spans="1:26">
      <c r="A86" s="37">
        <v>72</v>
      </c>
      <c r="B86" s="37" t="s">
        <v>162</v>
      </c>
      <c r="C86" s="37" t="s">
        <v>282</v>
      </c>
      <c r="D86" s="38" t="s">
        <v>390</v>
      </c>
      <c r="E86" s="37" t="s">
        <v>73</v>
      </c>
      <c r="F86" s="37" t="s">
        <v>37</v>
      </c>
      <c r="G86" s="38" t="s">
        <v>391</v>
      </c>
      <c r="H86" s="37" t="s">
        <v>259</v>
      </c>
      <c r="I86" s="37">
        <v>173.8</v>
      </c>
      <c r="J86" s="37">
        <f t="shared" si="11"/>
        <v>160</v>
      </c>
      <c r="K86" s="37">
        <v>130</v>
      </c>
      <c r="L86" s="37">
        <v>30</v>
      </c>
      <c r="M86" s="37"/>
      <c r="N86" s="37"/>
      <c r="O86" s="37">
        <v>1</v>
      </c>
      <c r="P86" s="37">
        <v>572</v>
      </c>
      <c r="Q86" s="37">
        <v>2266</v>
      </c>
      <c r="R86" s="37">
        <v>125</v>
      </c>
      <c r="S86" s="37">
        <v>504</v>
      </c>
      <c r="T86" s="37"/>
      <c r="U86" s="37"/>
      <c r="V86" s="37" t="s">
        <v>253</v>
      </c>
      <c r="W86" s="37" t="s">
        <v>253</v>
      </c>
      <c r="X86" s="37" t="s">
        <v>392</v>
      </c>
      <c r="Y86" s="37" t="s">
        <v>393</v>
      </c>
      <c r="Z86" s="37"/>
    </row>
    <row r="87" s="5" customFormat="1" ht="37.5" spans="1:26">
      <c r="A87" s="37">
        <v>73</v>
      </c>
      <c r="B87" s="37" t="s">
        <v>297</v>
      </c>
      <c r="C87" s="37" t="s">
        <v>394</v>
      </c>
      <c r="D87" s="38" t="s">
        <v>395</v>
      </c>
      <c r="E87" s="37" t="s">
        <v>73</v>
      </c>
      <c r="F87" s="37" t="s">
        <v>37</v>
      </c>
      <c r="G87" s="38" t="s">
        <v>396</v>
      </c>
      <c r="H87" s="37" t="s">
        <v>259</v>
      </c>
      <c r="I87" s="37">
        <v>181</v>
      </c>
      <c r="J87" s="37">
        <f t="shared" si="11"/>
        <v>167</v>
      </c>
      <c r="K87" s="37">
        <v>137</v>
      </c>
      <c r="L87" s="37">
        <v>30</v>
      </c>
      <c r="M87" s="37"/>
      <c r="N87" s="37"/>
      <c r="O87" s="37">
        <v>1</v>
      </c>
      <c r="P87" s="37">
        <v>240</v>
      </c>
      <c r="Q87" s="37">
        <v>800</v>
      </c>
      <c r="R87" s="37">
        <v>46</v>
      </c>
      <c r="S87" s="37">
        <v>208</v>
      </c>
      <c r="T87" s="37"/>
      <c r="U87" s="37"/>
      <c r="V87" s="37" t="s">
        <v>253</v>
      </c>
      <c r="W87" s="37" t="s">
        <v>253</v>
      </c>
      <c r="X87" s="37" t="s">
        <v>397</v>
      </c>
      <c r="Y87" s="37" t="s">
        <v>398</v>
      </c>
      <c r="Z87" s="37"/>
    </row>
    <row r="88" s="5" customFormat="1" ht="37.5" spans="1:26">
      <c r="A88" s="37">
        <v>74</v>
      </c>
      <c r="B88" s="37" t="s">
        <v>114</v>
      </c>
      <c r="C88" s="37" t="s">
        <v>354</v>
      </c>
      <c r="D88" s="38" t="s">
        <v>399</v>
      </c>
      <c r="E88" s="37" t="s">
        <v>73</v>
      </c>
      <c r="F88" s="37" t="s">
        <v>37</v>
      </c>
      <c r="G88" s="38" t="s">
        <v>400</v>
      </c>
      <c r="H88" s="37" t="s">
        <v>259</v>
      </c>
      <c r="I88" s="37">
        <v>188.5</v>
      </c>
      <c r="J88" s="37">
        <f t="shared" si="11"/>
        <v>173</v>
      </c>
      <c r="K88" s="37">
        <v>147</v>
      </c>
      <c r="L88" s="37">
        <v>26</v>
      </c>
      <c r="M88" s="37"/>
      <c r="N88" s="37"/>
      <c r="O88" s="37">
        <v>1</v>
      </c>
      <c r="P88" s="37">
        <v>418</v>
      </c>
      <c r="Q88" s="37">
        <v>1648</v>
      </c>
      <c r="R88" s="37">
        <v>140</v>
      </c>
      <c r="S88" s="37">
        <v>557</v>
      </c>
      <c r="T88" s="37">
        <v>51</v>
      </c>
      <c r="U88" s="37">
        <v>195</v>
      </c>
      <c r="V88" s="37" t="s">
        <v>253</v>
      </c>
      <c r="W88" s="37" t="s">
        <v>253</v>
      </c>
      <c r="X88" s="37" t="s">
        <v>401</v>
      </c>
      <c r="Y88" s="37" t="s">
        <v>402</v>
      </c>
      <c r="Z88" s="37"/>
    </row>
    <row r="89" s="8" customFormat="1" ht="37.5" spans="1:26">
      <c r="A89" s="37">
        <v>75</v>
      </c>
      <c r="B89" s="37" t="s">
        <v>57</v>
      </c>
      <c r="C89" s="37" t="s">
        <v>403</v>
      </c>
      <c r="D89" s="38" t="s">
        <v>404</v>
      </c>
      <c r="E89" s="37" t="s">
        <v>36</v>
      </c>
      <c r="F89" s="37" t="s">
        <v>37</v>
      </c>
      <c r="G89" s="38" t="s">
        <v>405</v>
      </c>
      <c r="H89" s="37" t="s">
        <v>39</v>
      </c>
      <c r="I89" s="37">
        <v>18.28</v>
      </c>
      <c r="J89" s="37">
        <f t="shared" si="11"/>
        <v>16</v>
      </c>
      <c r="K89" s="37">
        <v>16</v>
      </c>
      <c r="L89" s="37"/>
      <c r="M89" s="37"/>
      <c r="N89" s="37">
        <v>1</v>
      </c>
      <c r="O89" s="37"/>
      <c r="P89" s="37">
        <v>92</v>
      </c>
      <c r="Q89" s="37">
        <v>351</v>
      </c>
      <c r="R89" s="37">
        <v>16</v>
      </c>
      <c r="S89" s="37">
        <v>55</v>
      </c>
      <c r="T89" s="37"/>
      <c r="U89" s="37">
        <v>0</v>
      </c>
      <c r="V89" s="37" t="s">
        <v>209</v>
      </c>
      <c r="W89" s="37" t="s">
        <v>57</v>
      </c>
      <c r="X89" s="37" t="s">
        <v>406</v>
      </c>
      <c r="Y89" s="37" t="s">
        <v>407</v>
      </c>
      <c r="Z89" s="37"/>
    </row>
    <row r="90" s="8" customFormat="1" ht="37.5" spans="1:26">
      <c r="A90" s="37">
        <v>76</v>
      </c>
      <c r="B90" s="37" t="s">
        <v>57</v>
      </c>
      <c r="C90" s="37" t="s">
        <v>408</v>
      </c>
      <c r="D90" s="38" t="s">
        <v>409</v>
      </c>
      <c r="E90" s="37" t="s">
        <v>36</v>
      </c>
      <c r="F90" s="37" t="s">
        <v>37</v>
      </c>
      <c r="G90" s="38" t="s">
        <v>410</v>
      </c>
      <c r="H90" s="37" t="s">
        <v>39</v>
      </c>
      <c r="I90" s="37">
        <v>27.19</v>
      </c>
      <c r="J90" s="37">
        <f t="shared" si="11"/>
        <v>24</v>
      </c>
      <c r="K90" s="37">
        <v>24</v>
      </c>
      <c r="L90" s="37"/>
      <c r="M90" s="37"/>
      <c r="N90" s="37">
        <v>1</v>
      </c>
      <c r="O90" s="37"/>
      <c r="P90" s="37">
        <v>151</v>
      </c>
      <c r="Q90" s="37">
        <v>576</v>
      </c>
      <c r="R90" s="37">
        <v>27</v>
      </c>
      <c r="S90" s="37">
        <v>98</v>
      </c>
      <c r="T90" s="37"/>
      <c r="U90" s="37">
        <v>0</v>
      </c>
      <c r="V90" s="37" t="s">
        <v>209</v>
      </c>
      <c r="W90" s="37" t="s">
        <v>57</v>
      </c>
      <c r="X90" s="37" t="s">
        <v>411</v>
      </c>
      <c r="Y90" s="37" t="s">
        <v>412</v>
      </c>
      <c r="Z90" s="37"/>
    </row>
    <row r="91" s="8" customFormat="1" ht="37.5" spans="1:26">
      <c r="A91" s="37">
        <v>77</v>
      </c>
      <c r="B91" s="37" t="s">
        <v>57</v>
      </c>
      <c r="C91" s="37" t="s">
        <v>413</v>
      </c>
      <c r="D91" s="38" t="s">
        <v>414</v>
      </c>
      <c r="E91" s="37" t="s">
        <v>36</v>
      </c>
      <c r="F91" s="37" t="s">
        <v>37</v>
      </c>
      <c r="G91" s="38" t="s">
        <v>415</v>
      </c>
      <c r="H91" s="37" t="s">
        <v>39</v>
      </c>
      <c r="I91" s="37">
        <v>36.44</v>
      </c>
      <c r="J91" s="37">
        <f t="shared" si="11"/>
        <v>33</v>
      </c>
      <c r="K91" s="37">
        <v>33</v>
      </c>
      <c r="L91" s="37"/>
      <c r="M91" s="37"/>
      <c r="N91" s="37">
        <v>1</v>
      </c>
      <c r="O91" s="37"/>
      <c r="P91" s="37">
        <v>106</v>
      </c>
      <c r="Q91" s="37">
        <v>440</v>
      </c>
      <c r="R91" s="37">
        <v>8</v>
      </c>
      <c r="S91" s="37">
        <v>35</v>
      </c>
      <c r="T91" s="37">
        <v>0</v>
      </c>
      <c r="U91" s="37">
        <v>0</v>
      </c>
      <c r="V91" s="37" t="s">
        <v>209</v>
      </c>
      <c r="W91" s="37" t="s">
        <v>57</v>
      </c>
      <c r="X91" s="37" t="s">
        <v>416</v>
      </c>
      <c r="Y91" s="37" t="s">
        <v>417</v>
      </c>
      <c r="Z91" s="37"/>
    </row>
    <row r="92" s="8" customFormat="1" ht="37.5" spans="1:26">
      <c r="A92" s="37">
        <v>78</v>
      </c>
      <c r="B92" s="37" t="s">
        <v>33</v>
      </c>
      <c r="C92" s="37" t="s">
        <v>418</v>
      </c>
      <c r="D92" s="38" t="s">
        <v>419</v>
      </c>
      <c r="E92" s="37" t="s">
        <v>36</v>
      </c>
      <c r="F92" s="37" t="s">
        <v>37</v>
      </c>
      <c r="G92" s="38" t="s">
        <v>420</v>
      </c>
      <c r="H92" s="37" t="s">
        <v>421</v>
      </c>
      <c r="I92" s="37">
        <v>35.23</v>
      </c>
      <c r="J92" s="37">
        <f t="shared" si="11"/>
        <v>32</v>
      </c>
      <c r="K92" s="37">
        <v>32</v>
      </c>
      <c r="L92" s="37"/>
      <c r="M92" s="37"/>
      <c r="N92" s="37">
        <v>1</v>
      </c>
      <c r="O92" s="37"/>
      <c r="P92" s="37">
        <v>96</v>
      </c>
      <c r="Q92" s="37">
        <v>360</v>
      </c>
      <c r="R92" s="37">
        <v>15</v>
      </c>
      <c r="S92" s="37">
        <v>55</v>
      </c>
      <c r="T92" s="37"/>
      <c r="U92" s="37"/>
      <c r="V92" s="37" t="s">
        <v>209</v>
      </c>
      <c r="W92" s="37" t="s">
        <v>33</v>
      </c>
      <c r="X92" s="37" t="s">
        <v>422</v>
      </c>
      <c r="Y92" s="37" t="s">
        <v>423</v>
      </c>
      <c r="Z92" s="37"/>
    </row>
    <row r="93" s="8" customFormat="1" ht="37.5" spans="1:26">
      <c r="A93" s="37">
        <v>79</v>
      </c>
      <c r="B93" s="37" t="s">
        <v>33</v>
      </c>
      <c r="C93" s="37" t="s">
        <v>424</v>
      </c>
      <c r="D93" s="38" t="s">
        <v>425</v>
      </c>
      <c r="E93" s="37" t="s">
        <v>36</v>
      </c>
      <c r="F93" s="37" t="s">
        <v>37</v>
      </c>
      <c r="G93" s="38" t="s">
        <v>426</v>
      </c>
      <c r="H93" s="37" t="s">
        <v>421</v>
      </c>
      <c r="I93" s="37">
        <v>58.82</v>
      </c>
      <c r="J93" s="37">
        <f t="shared" si="11"/>
        <v>52</v>
      </c>
      <c r="K93" s="37">
        <v>40</v>
      </c>
      <c r="L93" s="37">
        <v>12</v>
      </c>
      <c r="M93" s="37"/>
      <c r="N93" s="37">
        <v>1</v>
      </c>
      <c r="O93" s="37"/>
      <c r="P93" s="37">
        <v>507</v>
      </c>
      <c r="Q93" s="37">
        <v>1937</v>
      </c>
      <c r="R93" s="37">
        <v>43</v>
      </c>
      <c r="S93" s="37">
        <v>181</v>
      </c>
      <c r="T93" s="37"/>
      <c r="U93" s="37"/>
      <c r="V93" s="37" t="s">
        <v>209</v>
      </c>
      <c r="W93" s="37" t="s">
        <v>33</v>
      </c>
      <c r="X93" s="37" t="s">
        <v>427</v>
      </c>
      <c r="Y93" s="37" t="s">
        <v>428</v>
      </c>
      <c r="Z93" s="37"/>
    </row>
    <row r="94" s="8" customFormat="1" ht="37.5" spans="1:26">
      <c r="A94" s="37">
        <v>80</v>
      </c>
      <c r="B94" s="37" t="s">
        <v>33</v>
      </c>
      <c r="C94" s="37" t="s">
        <v>429</v>
      </c>
      <c r="D94" s="38" t="s">
        <v>430</v>
      </c>
      <c r="E94" s="37" t="s">
        <v>36</v>
      </c>
      <c r="F94" s="37" t="s">
        <v>37</v>
      </c>
      <c r="G94" s="38" t="s">
        <v>431</v>
      </c>
      <c r="H94" s="37" t="s">
        <v>421</v>
      </c>
      <c r="I94" s="37">
        <v>30.51</v>
      </c>
      <c r="J94" s="37">
        <f t="shared" si="11"/>
        <v>27</v>
      </c>
      <c r="K94" s="37">
        <v>27</v>
      </c>
      <c r="L94" s="37"/>
      <c r="M94" s="37"/>
      <c r="N94" s="37">
        <v>1</v>
      </c>
      <c r="O94" s="37"/>
      <c r="P94" s="37">
        <v>525</v>
      </c>
      <c r="Q94" s="37">
        <v>1905</v>
      </c>
      <c r="R94" s="37">
        <v>29</v>
      </c>
      <c r="S94" s="37">
        <v>99</v>
      </c>
      <c r="T94" s="37">
        <v>4</v>
      </c>
      <c r="U94" s="37">
        <v>7</v>
      </c>
      <c r="V94" s="37" t="s">
        <v>209</v>
      </c>
      <c r="W94" s="37" t="s">
        <v>33</v>
      </c>
      <c r="X94" s="37" t="s">
        <v>432</v>
      </c>
      <c r="Y94" s="37" t="s">
        <v>433</v>
      </c>
      <c r="Z94" s="37"/>
    </row>
    <row r="95" s="8" customFormat="1" ht="37.5" spans="1:26">
      <c r="A95" s="37">
        <v>81</v>
      </c>
      <c r="B95" s="37" t="s">
        <v>33</v>
      </c>
      <c r="C95" s="37" t="s">
        <v>434</v>
      </c>
      <c r="D95" s="38" t="s">
        <v>435</v>
      </c>
      <c r="E95" s="37" t="s">
        <v>36</v>
      </c>
      <c r="F95" s="37" t="s">
        <v>37</v>
      </c>
      <c r="G95" s="38" t="s">
        <v>436</v>
      </c>
      <c r="H95" s="37" t="s">
        <v>421</v>
      </c>
      <c r="I95" s="37">
        <v>13.12</v>
      </c>
      <c r="J95" s="37">
        <f t="shared" si="11"/>
        <v>11</v>
      </c>
      <c r="K95" s="37">
        <v>11</v>
      </c>
      <c r="L95" s="37"/>
      <c r="M95" s="37"/>
      <c r="N95" s="37">
        <v>0</v>
      </c>
      <c r="O95" s="37">
        <v>1</v>
      </c>
      <c r="P95" s="37">
        <v>60</v>
      </c>
      <c r="Q95" s="37">
        <v>250</v>
      </c>
      <c r="R95" s="37">
        <v>25</v>
      </c>
      <c r="S95" s="37">
        <v>70</v>
      </c>
      <c r="T95" s="37"/>
      <c r="U95" s="37"/>
      <c r="V95" s="37" t="s">
        <v>209</v>
      </c>
      <c r="W95" s="37" t="s">
        <v>33</v>
      </c>
      <c r="X95" s="37" t="s">
        <v>437</v>
      </c>
      <c r="Y95" s="37" t="s">
        <v>438</v>
      </c>
      <c r="Z95" s="37"/>
    </row>
    <row r="96" s="8" customFormat="1" ht="37.5" spans="1:26">
      <c r="A96" s="37">
        <v>82</v>
      </c>
      <c r="B96" s="37" t="s">
        <v>33</v>
      </c>
      <c r="C96" s="37" t="s">
        <v>439</v>
      </c>
      <c r="D96" s="38" t="s">
        <v>440</v>
      </c>
      <c r="E96" s="37" t="s">
        <v>36</v>
      </c>
      <c r="F96" s="37" t="s">
        <v>37</v>
      </c>
      <c r="G96" s="38" t="s">
        <v>441</v>
      </c>
      <c r="H96" s="37" t="s">
        <v>421</v>
      </c>
      <c r="I96" s="37">
        <v>21.82</v>
      </c>
      <c r="J96" s="37">
        <f t="shared" si="11"/>
        <v>19</v>
      </c>
      <c r="K96" s="37">
        <v>19</v>
      </c>
      <c r="L96" s="37"/>
      <c r="M96" s="37"/>
      <c r="N96" s="37"/>
      <c r="O96" s="37">
        <v>1</v>
      </c>
      <c r="P96" s="37">
        <v>123</v>
      </c>
      <c r="Q96" s="37">
        <v>516</v>
      </c>
      <c r="R96" s="37">
        <v>6</v>
      </c>
      <c r="S96" s="37">
        <v>24</v>
      </c>
      <c r="T96" s="37"/>
      <c r="U96" s="37"/>
      <c r="V96" s="37" t="s">
        <v>209</v>
      </c>
      <c r="W96" s="37" t="s">
        <v>33</v>
      </c>
      <c r="X96" s="37" t="s">
        <v>442</v>
      </c>
      <c r="Y96" s="37" t="s">
        <v>432</v>
      </c>
      <c r="Z96" s="37"/>
    </row>
    <row r="97" s="8" customFormat="1" ht="37.5" spans="1:26">
      <c r="A97" s="37">
        <v>83</v>
      </c>
      <c r="B97" s="37" t="s">
        <v>241</v>
      </c>
      <c r="C97" s="37" t="s">
        <v>443</v>
      </c>
      <c r="D97" s="38" t="s">
        <v>444</v>
      </c>
      <c r="E97" s="37" t="s">
        <v>36</v>
      </c>
      <c r="F97" s="37" t="s">
        <v>37</v>
      </c>
      <c r="G97" s="38" t="s">
        <v>445</v>
      </c>
      <c r="H97" s="37" t="s">
        <v>39</v>
      </c>
      <c r="I97" s="37">
        <v>46.398932</v>
      </c>
      <c r="J97" s="37">
        <f t="shared" si="11"/>
        <v>41</v>
      </c>
      <c r="K97" s="37">
        <v>41</v>
      </c>
      <c r="L97" s="37"/>
      <c r="M97" s="37"/>
      <c r="N97" s="37">
        <v>1</v>
      </c>
      <c r="O97" s="37"/>
      <c r="P97" s="37">
        <v>382</v>
      </c>
      <c r="Q97" s="37">
        <v>1528</v>
      </c>
      <c r="R97" s="37">
        <v>20</v>
      </c>
      <c r="S97" s="37">
        <v>60</v>
      </c>
      <c r="T97" s="37"/>
      <c r="U97" s="37"/>
      <c r="V97" s="37" t="s">
        <v>209</v>
      </c>
      <c r="W97" s="37" t="s">
        <v>241</v>
      </c>
      <c r="X97" s="37" t="s">
        <v>446</v>
      </c>
      <c r="Y97" s="37" t="s">
        <v>447</v>
      </c>
      <c r="Z97" s="37"/>
    </row>
    <row r="98" s="8" customFormat="1" ht="56.25" spans="1:26">
      <c r="A98" s="37">
        <v>84</v>
      </c>
      <c r="B98" s="37" t="s">
        <v>241</v>
      </c>
      <c r="C98" s="37" t="s">
        <v>448</v>
      </c>
      <c r="D98" s="38" t="s">
        <v>449</v>
      </c>
      <c r="E98" s="37" t="s">
        <v>36</v>
      </c>
      <c r="F98" s="37" t="s">
        <v>37</v>
      </c>
      <c r="G98" s="38" t="s">
        <v>450</v>
      </c>
      <c r="H98" s="37" t="s">
        <v>39</v>
      </c>
      <c r="I98" s="37">
        <v>41.703698</v>
      </c>
      <c r="J98" s="37">
        <f t="shared" si="11"/>
        <v>37</v>
      </c>
      <c r="K98" s="37">
        <v>37</v>
      </c>
      <c r="L98" s="37"/>
      <c r="M98" s="37"/>
      <c r="N98" s="37">
        <v>1</v>
      </c>
      <c r="O98" s="37"/>
      <c r="P98" s="37">
        <v>228</v>
      </c>
      <c r="Q98" s="37">
        <v>718</v>
      </c>
      <c r="R98" s="37">
        <v>43</v>
      </c>
      <c r="S98" s="37">
        <v>155</v>
      </c>
      <c r="T98" s="37"/>
      <c r="U98" s="37"/>
      <c r="V98" s="37" t="s">
        <v>209</v>
      </c>
      <c r="W98" s="37" t="s">
        <v>241</v>
      </c>
      <c r="X98" s="37" t="s">
        <v>451</v>
      </c>
      <c r="Y98" s="37" t="s">
        <v>452</v>
      </c>
      <c r="Z98" s="37"/>
    </row>
    <row r="99" s="8" customFormat="1" ht="56.25" spans="1:26">
      <c r="A99" s="37">
        <v>85</v>
      </c>
      <c r="B99" s="37" t="s">
        <v>241</v>
      </c>
      <c r="C99" s="37" t="s">
        <v>453</v>
      </c>
      <c r="D99" s="38" t="s">
        <v>454</v>
      </c>
      <c r="E99" s="37" t="s">
        <v>36</v>
      </c>
      <c r="F99" s="37" t="s">
        <v>37</v>
      </c>
      <c r="G99" s="38" t="s">
        <v>455</v>
      </c>
      <c r="H99" s="37" t="s">
        <v>39</v>
      </c>
      <c r="I99" s="37">
        <v>7.212563</v>
      </c>
      <c r="J99" s="37">
        <f t="shared" si="11"/>
        <v>6</v>
      </c>
      <c r="K99" s="37">
        <v>6</v>
      </c>
      <c r="L99" s="37"/>
      <c r="M99" s="37"/>
      <c r="N99" s="37">
        <v>1</v>
      </c>
      <c r="O99" s="37"/>
      <c r="P99" s="37">
        <v>115</v>
      </c>
      <c r="Q99" s="37">
        <v>403</v>
      </c>
      <c r="R99" s="37">
        <v>17</v>
      </c>
      <c r="S99" s="37">
        <v>70</v>
      </c>
      <c r="T99" s="37"/>
      <c r="U99" s="37"/>
      <c r="V99" s="37" t="s">
        <v>209</v>
      </c>
      <c r="W99" s="37" t="s">
        <v>241</v>
      </c>
      <c r="X99" s="37" t="s">
        <v>456</v>
      </c>
      <c r="Y99" s="37" t="s">
        <v>457</v>
      </c>
      <c r="Z99" s="37"/>
    </row>
    <row r="100" s="8" customFormat="1" ht="37.5" spans="1:26">
      <c r="A100" s="37">
        <v>86</v>
      </c>
      <c r="B100" s="37" t="s">
        <v>241</v>
      </c>
      <c r="C100" s="37" t="s">
        <v>387</v>
      </c>
      <c r="D100" s="38" t="s">
        <v>458</v>
      </c>
      <c r="E100" s="37" t="s">
        <v>36</v>
      </c>
      <c r="F100" s="37" t="s">
        <v>37</v>
      </c>
      <c r="G100" s="38" t="s">
        <v>459</v>
      </c>
      <c r="H100" s="37" t="s">
        <v>39</v>
      </c>
      <c r="I100" s="37">
        <v>14.538051</v>
      </c>
      <c r="J100" s="37">
        <f t="shared" si="11"/>
        <v>13</v>
      </c>
      <c r="K100" s="37">
        <v>13</v>
      </c>
      <c r="L100" s="37"/>
      <c r="M100" s="37"/>
      <c r="N100" s="37">
        <v>1</v>
      </c>
      <c r="O100" s="37"/>
      <c r="P100" s="37">
        <v>52</v>
      </c>
      <c r="Q100" s="37">
        <v>228</v>
      </c>
      <c r="R100" s="37">
        <v>12</v>
      </c>
      <c r="S100" s="37">
        <v>41</v>
      </c>
      <c r="T100" s="37"/>
      <c r="U100" s="37"/>
      <c r="V100" s="37" t="s">
        <v>209</v>
      </c>
      <c r="W100" s="37" t="s">
        <v>241</v>
      </c>
      <c r="X100" s="37" t="s">
        <v>460</v>
      </c>
      <c r="Y100" s="37" t="s">
        <v>461</v>
      </c>
      <c r="Z100" s="37"/>
    </row>
    <row r="101" s="8" customFormat="1" ht="56.25" spans="1:26">
      <c r="A101" s="37">
        <v>87</v>
      </c>
      <c r="B101" s="37" t="s">
        <v>241</v>
      </c>
      <c r="C101" s="37" t="s">
        <v>384</v>
      </c>
      <c r="D101" s="38" t="s">
        <v>462</v>
      </c>
      <c r="E101" s="37" t="s">
        <v>36</v>
      </c>
      <c r="F101" s="37" t="s">
        <v>37</v>
      </c>
      <c r="G101" s="38" t="s">
        <v>463</v>
      </c>
      <c r="H101" s="37" t="s">
        <v>39</v>
      </c>
      <c r="I101" s="37">
        <v>68.124289</v>
      </c>
      <c r="J101" s="37">
        <f t="shared" si="11"/>
        <v>60</v>
      </c>
      <c r="K101" s="37">
        <v>41</v>
      </c>
      <c r="L101" s="37">
        <v>19</v>
      </c>
      <c r="M101" s="37"/>
      <c r="N101" s="37"/>
      <c r="O101" s="37">
        <v>1</v>
      </c>
      <c r="P101" s="37">
        <v>79</v>
      </c>
      <c r="Q101" s="37">
        <v>307</v>
      </c>
      <c r="R101" s="37">
        <v>23</v>
      </c>
      <c r="S101" s="37">
        <v>95</v>
      </c>
      <c r="T101" s="37"/>
      <c r="U101" s="37"/>
      <c r="V101" s="37" t="s">
        <v>209</v>
      </c>
      <c r="W101" s="37" t="s">
        <v>241</v>
      </c>
      <c r="X101" s="37" t="s">
        <v>464</v>
      </c>
      <c r="Y101" s="37" t="s">
        <v>465</v>
      </c>
      <c r="Z101" s="37"/>
    </row>
    <row r="102" s="8" customFormat="1" ht="37.5" spans="1:26">
      <c r="A102" s="37">
        <v>88</v>
      </c>
      <c r="B102" s="37" t="s">
        <v>241</v>
      </c>
      <c r="C102" s="37" t="s">
        <v>242</v>
      </c>
      <c r="D102" s="38" t="s">
        <v>466</v>
      </c>
      <c r="E102" s="37" t="s">
        <v>36</v>
      </c>
      <c r="F102" s="37" t="s">
        <v>37</v>
      </c>
      <c r="G102" s="38" t="s">
        <v>467</v>
      </c>
      <c r="H102" s="37" t="s">
        <v>39</v>
      </c>
      <c r="I102" s="37">
        <v>20.577016</v>
      </c>
      <c r="J102" s="37">
        <f t="shared" si="11"/>
        <v>18</v>
      </c>
      <c r="K102" s="37">
        <v>18</v>
      </c>
      <c r="L102" s="37"/>
      <c r="M102" s="37"/>
      <c r="N102" s="37">
        <v>1</v>
      </c>
      <c r="O102" s="37"/>
      <c r="P102" s="37">
        <v>8</v>
      </c>
      <c r="Q102" s="37">
        <v>27</v>
      </c>
      <c r="R102" s="37">
        <v>1</v>
      </c>
      <c r="S102" s="37">
        <v>4</v>
      </c>
      <c r="T102" s="37"/>
      <c r="U102" s="37"/>
      <c r="V102" s="37" t="s">
        <v>209</v>
      </c>
      <c r="W102" s="37" t="s">
        <v>241</v>
      </c>
      <c r="X102" s="37" t="s">
        <v>468</v>
      </c>
      <c r="Y102" s="37" t="s">
        <v>469</v>
      </c>
      <c r="Z102" s="37"/>
    </row>
    <row r="103" s="8" customFormat="1" ht="37.5" spans="1:26">
      <c r="A103" s="37">
        <v>89</v>
      </c>
      <c r="B103" s="37" t="s">
        <v>241</v>
      </c>
      <c r="C103" s="37" t="s">
        <v>470</v>
      </c>
      <c r="D103" s="38" t="s">
        <v>471</v>
      </c>
      <c r="E103" s="37" t="s">
        <v>36</v>
      </c>
      <c r="F103" s="37" t="s">
        <v>37</v>
      </c>
      <c r="G103" s="38" t="s">
        <v>472</v>
      </c>
      <c r="H103" s="37" t="s">
        <v>39</v>
      </c>
      <c r="I103" s="37">
        <v>36.600404</v>
      </c>
      <c r="J103" s="37">
        <f t="shared" si="11"/>
        <v>25</v>
      </c>
      <c r="K103" s="37">
        <v>15</v>
      </c>
      <c r="L103" s="37">
        <v>10</v>
      </c>
      <c r="M103" s="37"/>
      <c r="N103" s="37">
        <v>1</v>
      </c>
      <c r="O103" s="37"/>
      <c r="P103" s="37">
        <v>125</v>
      </c>
      <c r="Q103" s="37">
        <v>520</v>
      </c>
      <c r="R103" s="37">
        <v>15</v>
      </c>
      <c r="S103" s="37">
        <v>61</v>
      </c>
      <c r="T103" s="37"/>
      <c r="U103" s="37"/>
      <c r="V103" s="37" t="s">
        <v>209</v>
      </c>
      <c r="W103" s="37" t="s">
        <v>241</v>
      </c>
      <c r="X103" s="37" t="s">
        <v>473</v>
      </c>
      <c r="Y103" s="37" t="s">
        <v>474</v>
      </c>
      <c r="Z103" s="37"/>
    </row>
    <row r="104" s="8" customFormat="1" ht="37.5" spans="1:26">
      <c r="A104" s="37">
        <v>90</v>
      </c>
      <c r="B104" s="37" t="s">
        <v>114</v>
      </c>
      <c r="C104" s="37" t="s">
        <v>475</v>
      </c>
      <c r="D104" s="38" t="s">
        <v>476</v>
      </c>
      <c r="E104" s="37" t="s">
        <v>36</v>
      </c>
      <c r="F104" s="37" t="s">
        <v>37</v>
      </c>
      <c r="G104" s="38" t="s">
        <v>477</v>
      </c>
      <c r="H104" s="37" t="s">
        <v>208</v>
      </c>
      <c r="I104" s="37">
        <v>10.997738</v>
      </c>
      <c r="J104" s="37">
        <f t="shared" si="11"/>
        <v>9</v>
      </c>
      <c r="K104" s="37">
        <v>9</v>
      </c>
      <c r="L104" s="37"/>
      <c r="M104" s="37"/>
      <c r="N104" s="37">
        <v>1</v>
      </c>
      <c r="O104" s="37"/>
      <c r="P104" s="37">
        <v>145</v>
      </c>
      <c r="Q104" s="37">
        <v>618</v>
      </c>
      <c r="R104" s="37">
        <v>38</v>
      </c>
      <c r="S104" s="37">
        <v>186</v>
      </c>
      <c r="T104" s="37"/>
      <c r="U104" s="37"/>
      <c r="V104" s="37" t="s">
        <v>209</v>
      </c>
      <c r="W104" s="37" t="s">
        <v>114</v>
      </c>
      <c r="X104" s="37" t="s">
        <v>477</v>
      </c>
      <c r="Y104" s="37" t="s">
        <v>478</v>
      </c>
      <c r="Z104" s="37"/>
    </row>
    <row r="105" s="8" customFormat="1" ht="37.5" spans="1:26">
      <c r="A105" s="37">
        <v>91</v>
      </c>
      <c r="B105" s="37" t="s">
        <v>114</v>
      </c>
      <c r="C105" s="37" t="s">
        <v>479</v>
      </c>
      <c r="D105" s="38" t="s">
        <v>480</v>
      </c>
      <c r="E105" s="37" t="s">
        <v>36</v>
      </c>
      <c r="F105" s="37" t="s">
        <v>37</v>
      </c>
      <c r="G105" s="38" t="s">
        <v>481</v>
      </c>
      <c r="H105" s="37" t="s">
        <v>208</v>
      </c>
      <c r="I105" s="37">
        <v>6.668271</v>
      </c>
      <c r="J105" s="37">
        <f t="shared" ref="J105:J135" si="12">K105+L105+M105</f>
        <v>6</v>
      </c>
      <c r="K105" s="37">
        <v>6</v>
      </c>
      <c r="L105" s="37"/>
      <c r="M105" s="37"/>
      <c r="N105" s="37">
        <v>1</v>
      </c>
      <c r="O105" s="37"/>
      <c r="P105" s="37">
        <v>200</v>
      </c>
      <c r="Q105" s="37">
        <v>812</v>
      </c>
      <c r="R105" s="37">
        <v>40</v>
      </c>
      <c r="S105" s="37">
        <v>164</v>
      </c>
      <c r="T105" s="37"/>
      <c r="U105" s="37"/>
      <c r="V105" s="37" t="s">
        <v>209</v>
      </c>
      <c r="W105" s="37" t="s">
        <v>114</v>
      </c>
      <c r="X105" s="37" t="s">
        <v>481</v>
      </c>
      <c r="Y105" s="37" t="s">
        <v>482</v>
      </c>
      <c r="Z105" s="37"/>
    </row>
    <row r="106" s="8" customFormat="1" ht="37.5" spans="1:26">
      <c r="A106" s="37">
        <v>92</v>
      </c>
      <c r="B106" s="37" t="s">
        <v>114</v>
      </c>
      <c r="C106" s="37" t="s">
        <v>483</v>
      </c>
      <c r="D106" s="38" t="s">
        <v>484</v>
      </c>
      <c r="E106" s="37" t="s">
        <v>36</v>
      </c>
      <c r="F106" s="37" t="s">
        <v>37</v>
      </c>
      <c r="G106" s="38" t="s">
        <v>485</v>
      </c>
      <c r="H106" s="37" t="s">
        <v>208</v>
      </c>
      <c r="I106" s="37">
        <v>14.405478</v>
      </c>
      <c r="J106" s="37">
        <f t="shared" si="12"/>
        <v>12</v>
      </c>
      <c r="K106" s="37">
        <v>12</v>
      </c>
      <c r="L106" s="37"/>
      <c r="M106" s="37"/>
      <c r="N106" s="37">
        <v>1</v>
      </c>
      <c r="O106" s="37"/>
      <c r="P106" s="37">
        <v>60</v>
      </c>
      <c r="Q106" s="37">
        <v>250</v>
      </c>
      <c r="R106" s="37">
        <v>10</v>
      </c>
      <c r="S106" s="37">
        <v>55</v>
      </c>
      <c r="T106" s="37"/>
      <c r="U106" s="37"/>
      <c r="V106" s="37" t="s">
        <v>209</v>
      </c>
      <c r="W106" s="37" t="s">
        <v>114</v>
      </c>
      <c r="X106" s="37" t="s">
        <v>485</v>
      </c>
      <c r="Y106" s="37" t="s">
        <v>486</v>
      </c>
      <c r="Z106" s="37"/>
    </row>
    <row r="107" s="8" customFormat="1" ht="37.5" spans="1:26">
      <c r="A107" s="37">
        <v>93</v>
      </c>
      <c r="B107" s="37" t="s">
        <v>247</v>
      </c>
      <c r="C107" s="37" t="s">
        <v>341</v>
      </c>
      <c r="D107" s="38" t="s">
        <v>487</v>
      </c>
      <c r="E107" s="37" t="s">
        <v>36</v>
      </c>
      <c r="F107" s="37" t="s">
        <v>37</v>
      </c>
      <c r="G107" s="38" t="s">
        <v>488</v>
      </c>
      <c r="H107" s="37" t="s">
        <v>39</v>
      </c>
      <c r="I107" s="37">
        <v>73.689583</v>
      </c>
      <c r="J107" s="37">
        <f t="shared" si="12"/>
        <v>66</v>
      </c>
      <c r="K107" s="37">
        <v>52</v>
      </c>
      <c r="L107" s="37">
        <v>14</v>
      </c>
      <c r="M107" s="37"/>
      <c r="N107" s="37"/>
      <c r="O107" s="37">
        <v>1</v>
      </c>
      <c r="P107" s="37">
        <v>105</v>
      </c>
      <c r="Q107" s="37">
        <v>403</v>
      </c>
      <c r="R107" s="37">
        <v>42</v>
      </c>
      <c r="S107" s="37">
        <v>162</v>
      </c>
      <c r="T107" s="37"/>
      <c r="U107" s="37"/>
      <c r="V107" s="37" t="s">
        <v>209</v>
      </c>
      <c r="W107" s="37" t="s">
        <v>247</v>
      </c>
      <c r="X107" s="37" t="s">
        <v>489</v>
      </c>
      <c r="Y107" s="37" t="s">
        <v>490</v>
      </c>
      <c r="Z107" s="37"/>
    </row>
    <row r="108" s="8" customFormat="1" ht="37.5" spans="1:26">
      <c r="A108" s="37">
        <v>94</v>
      </c>
      <c r="B108" s="37" t="s">
        <v>247</v>
      </c>
      <c r="C108" s="37" t="s">
        <v>248</v>
      </c>
      <c r="D108" s="38" t="s">
        <v>491</v>
      </c>
      <c r="E108" s="37" t="s">
        <v>36</v>
      </c>
      <c r="F108" s="37" t="s">
        <v>37</v>
      </c>
      <c r="G108" s="38" t="s">
        <v>492</v>
      </c>
      <c r="H108" s="37" t="s">
        <v>39</v>
      </c>
      <c r="I108" s="37">
        <v>33.994386</v>
      </c>
      <c r="J108" s="37">
        <f t="shared" si="12"/>
        <v>30</v>
      </c>
      <c r="K108" s="37">
        <v>30</v>
      </c>
      <c r="L108" s="37"/>
      <c r="M108" s="37"/>
      <c r="N108" s="37">
        <v>1</v>
      </c>
      <c r="O108" s="37"/>
      <c r="P108" s="37">
        <v>325</v>
      </c>
      <c r="Q108" s="37">
        <v>1217</v>
      </c>
      <c r="R108" s="37">
        <v>63</v>
      </c>
      <c r="S108" s="37">
        <v>257</v>
      </c>
      <c r="T108" s="37">
        <v>20</v>
      </c>
      <c r="U108" s="37">
        <v>83</v>
      </c>
      <c r="V108" s="37" t="s">
        <v>209</v>
      </c>
      <c r="W108" s="37" t="s">
        <v>247</v>
      </c>
      <c r="X108" s="37" t="s">
        <v>492</v>
      </c>
      <c r="Y108" s="37" t="s">
        <v>493</v>
      </c>
      <c r="Z108" s="37"/>
    </row>
    <row r="109" s="8" customFormat="1" ht="37.5" spans="1:26">
      <c r="A109" s="37">
        <v>95</v>
      </c>
      <c r="B109" s="37" t="s">
        <v>247</v>
      </c>
      <c r="C109" s="37" t="s">
        <v>248</v>
      </c>
      <c r="D109" s="38" t="s">
        <v>494</v>
      </c>
      <c r="E109" s="37" t="s">
        <v>36</v>
      </c>
      <c r="F109" s="37" t="s">
        <v>37</v>
      </c>
      <c r="G109" s="38" t="s">
        <v>495</v>
      </c>
      <c r="H109" s="37" t="s">
        <v>39</v>
      </c>
      <c r="I109" s="37">
        <v>8.225534</v>
      </c>
      <c r="J109" s="37">
        <f t="shared" si="12"/>
        <v>7</v>
      </c>
      <c r="K109" s="37">
        <v>7</v>
      </c>
      <c r="L109" s="37"/>
      <c r="M109" s="37"/>
      <c r="N109" s="37">
        <v>1</v>
      </c>
      <c r="O109" s="37"/>
      <c r="P109" s="37">
        <v>254</v>
      </c>
      <c r="Q109" s="37">
        <v>854</v>
      </c>
      <c r="R109" s="37">
        <v>56</v>
      </c>
      <c r="S109" s="37">
        <v>185</v>
      </c>
      <c r="T109" s="37"/>
      <c r="U109" s="37"/>
      <c r="V109" s="37" t="s">
        <v>209</v>
      </c>
      <c r="W109" s="37" t="s">
        <v>247</v>
      </c>
      <c r="X109" s="37" t="s">
        <v>496</v>
      </c>
      <c r="Y109" s="37" t="s">
        <v>497</v>
      </c>
      <c r="Z109" s="37"/>
    </row>
    <row r="110" s="8" customFormat="1" ht="37.5" spans="1:26">
      <c r="A110" s="37">
        <v>96</v>
      </c>
      <c r="B110" s="37" t="s">
        <v>247</v>
      </c>
      <c r="C110" s="37" t="s">
        <v>345</v>
      </c>
      <c r="D110" s="38" t="s">
        <v>498</v>
      </c>
      <c r="E110" s="37" t="s">
        <v>36</v>
      </c>
      <c r="F110" s="37" t="s">
        <v>37</v>
      </c>
      <c r="G110" s="38" t="s">
        <v>499</v>
      </c>
      <c r="H110" s="37" t="s">
        <v>39</v>
      </c>
      <c r="I110" s="37">
        <v>38.78368</v>
      </c>
      <c r="J110" s="37">
        <f t="shared" si="12"/>
        <v>34</v>
      </c>
      <c r="K110" s="37">
        <v>34</v>
      </c>
      <c r="L110" s="37"/>
      <c r="M110" s="37"/>
      <c r="N110" s="37">
        <v>1</v>
      </c>
      <c r="O110" s="37"/>
      <c r="P110" s="37">
        <v>103</v>
      </c>
      <c r="Q110" s="37">
        <v>412</v>
      </c>
      <c r="R110" s="37">
        <v>30</v>
      </c>
      <c r="S110" s="37">
        <v>90</v>
      </c>
      <c r="T110" s="37"/>
      <c r="U110" s="37"/>
      <c r="V110" s="37" t="s">
        <v>209</v>
      </c>
      <c r="W110" s="37" t="s">
        <v>247</v>
      </c>
      <c r="X110" s="37" t="s">
        <v>500</v>
      </c>
      <c r="Y110" s="37" t="s">
        <v>501</v>
      </c>
      <c r="Z110" s="37"/>
    </row>
    <row r="111" s="8" customFormat="1" ht="37.5" spans="1:26">
      <c r="A111" s="37">
        <v>97</v>
      </c>
      <c r="B111" s="37" t="s">
        <v>162</v>
      </c>
      <c r="C111" s="37" t="s">
        <v>502</v>
      </c>
      <c r="D111" s="38" t="s">
        <v>503</v>
      </c>
      <c r="E111" s="37" t="s">
        <v>36</v>
      </c>
      <c r="F111" s="37" t="s">
        <v>37</v>
      </c>
      <c r="G111" s="38" t="s">
        <v>504</v>
      </c>
      <c r="H111" s="37" t="s">
        <v>208</v>
      </c>
      <c r="I111" s="37">
        <v>14.149611</v>
      </c>
      <c r="J111" s="37">
        <f t="shared" si="12"/>
        <v>12</v>
      </c>
      <c r="K111" s="37">
        <v>12</v>
      </c>
      <c r="L111" s="37"/>
      <c r="M111" s="37"/>
      <c r="N111" s="37"/>
      <c r="O111" s="37">
        <v>1</v>
      </c>
      <c r="P111" s="37">
        <v>55</v>
      </c>
      <c r="Q111" s="37">
        <v>253</v>
      </c>
      <c r="R111" s="37">
        <v>23</v>
      </c>
      <c r="S111" s="37">
        <v>100</v>
      </c>
      <c r="T111" s="37"/>
      <c r="U111" s="37"/>
      <c r="V111" s="37" t="s">
        <v>209</v>
      </c>
      <c r="W111" s="37" t="s">
        <v>162</v>
      </c>
      <c r="X111" s="37" t="s">
        <v>505</v>
      </c>
      <c r="Y111" s="37" t="s">
        <v>506</v>
      </c>
      <c r="Z111" s="37"/>
    </row>
    <row r="112" s="8" customFormat="1" ht="37.5" spans="1:26">
      <c r="A112" s="37">
        <v>98</v>
      </c>
      <c r="B112" s="37" t="s">
        <v>162</v>
      </c>
      <c r="C112" s="37" t="s">
        <v>287</v>
      </c>
      <c r="D112" s="38" t="s">
        <v>507</v>
      </c>
      <c r="E112" s="37" t="s">
        <v>36</v>
      </c>
      <c r="F112" s="37" t="s">
        <v>37</v>
      </c>
      <c r="G112" s="38" t="s">
        <v>508</v>
      </c>
      <c r="H112" s="37" t="s">
        <v>208</v>
      </c>
      <c r="I112" s="37">
        <v>90.607668</v>
      </c>
      <c r="J112" s="37">
        <f t="shared" si="12"/>
        <v>77</v>
      </c>
      <c r="K112" s="37">
        <v>42</v>
      </c>
      <c r="L112" s="37">
        <v>35</v>
      </c>
      <c r="M112" s="37"/>
      <c r="N112" s="37"/>
      <c r="O112" s="37">
        <v>1</v>
      </c>
      <c r="P112" s="37">
        <v>500</v>
      </c>
      <c r="Q112" s="37">
        <v>3657</v>
      </c>
      <c r="R112" s="37">
        <v>42</v>
      </c>
      <c r="S112" s="37">
        <v>230</v>
      </c>
      <c r="T112" s="37"/>
      <c r="U112" s="37"/>
      <c r="V112" s="37" t="s">
        <v>209</v>
      </c>
      <c r="W112" s="37" t="s">
        <v>162</v>
      </c>
      <c r="X112" s="37" t="s">
        <v>509</v>
      </c>
      <c r="Y112" s="37" t="s">
        <v>510</v>
      </c>
      <c r="Z112" s="37"/>
    </row>
    <row r="113" s="8" customFormat="1" ht="37.5" spans="1:26">
      <c r="A113" s="37">
        <v>99</v>
      </c>
      <c r="B113" s="37" t="s">
        <v>162</v>
      </c>
      <c r="C113" s="37" t="s">
        <v>287</v>
      </c>
      <c r="D113" s="38" t="s">
        <v>511</v>
      </c>
      <c r="E113" s="37" t="s">
        <v>36</v>
      </c>
      <c r="F113" s="37" t="s">
        <v>37</v>
      </c>
      <c r="G113" s="38" t="s">
        <v>512</v>
      </c>
      <c r="H113" s="37" t="s">
        <v>208</v>
      </c>
      <c r="I113" s="37">
        <v>36.1351</v>
      </c>
      <c r="J113" s="37">
        <f t="shared" si="12"/>
        <v>25</v>
      </c>
      <c r="K113" s="37">
        <v>25</v>
      </c>
      <c r="L113" s="37"/>
      <c r="M113" s="37"/>
      <c r="N113" s="37"/>
      <c r="O113" s="37">
        <v>1</v>
      </c>
      <c r="P113" s="37">
        <v>250</v>
      </c>
      <c r="Q113" s="37">
        <v>1284</v>
      </c>
      <c r="R113" s="37">
        <v>50</v>
      </c>
      <c r="S113" s="37">
        <v>210</v>
      </c>
      <c r="T113" s="37"/>
      <c r="U113" s="37"/>
      <c r="V113" s="37" t="s">
        <v>209</v>
      </c>
      <c r="W113" s="37" t="s">
        <v>162</v>
      </c>
      <c r="X113" s="37" t="s">
        <v>513</v>
      </c>
      <c r="Y113" s="37" t="s">
        <v>514</v>
      </c>
      <c r="Z113" s="37"/>
    </row>
    <row r="114" s="8" customFormat="1" ht="37.5" spans="1:26">
      <c r="A114" s="37">
        <v>100</v>
      </c>
      <c r="B114" s="37" t="s">
        <v>162</v>
      </c>
      <c r="C114" s="37" t="s">
        <v>502</v>
      </c>
      <c r="D114" s="38" t="s">
        <v>515</v>
      </c>
      <c r="E114" s="37" t="s">
        <v>36</v>
      </c>
      <c r="F114" s="37" t="s">
        <v>37</v>
      </c>
      <c r="G114" s="38" t="s">
        <v>516</v>
      </c>
      <c r="H114" s="37" t="s">
        <v>208</v>
      </c>
      <c r="I114" s="37">
        <v>11.590688</v>
      </c>
      <c r="J114" s="37">
        <f t="shared" si="12"/>
        <v>10</v>
      </c>
      <c r="K114" s="37">
        <v>10</v>
      </c>
      <c r="L114" s="37"/>
      <c r="M114" s="37"/>
      <c r="N114" s="37"/>
      <c r="O114" s="37">
        <v>1</v>
      </c>
      <c r="P114" s="37">
        <v>32</v>
      </c>
      <c r="Q114" s="37">
        <v>142</v>
      </c>
      <c r="R114" s="37">
        <v>10</v>
      </c>
      <c r="S114" s="37">
        <v>42</v>
      </c>
      <c r="T114" s="37"/>
      <c r="U114" s="37"/>
      <c r="V114" s="37" t="s">
        <v>209</v>
      </c>
      <c r="W114" s="37" t="s">
        <v>162</v>
      </c>
      <c r="X114" s="37" t="s">
        <v>517</v>
      </c>
      <c r="Y114" s="37" t="s">
        <v>518</v>
      </c>
      <c r="Z114" s="37"/>
    </row>
    <row r="115" s="8" customFormat="1" ht="37.5" spans="1:26">
      <c r="A115" s="37">
        <v>101</v>
      </c>
      <c r="B115" s="37" t="s">
        <v>162</v>
      </c>
      <c r="C115" s="37" t="s">
        <v>292</v>
      </c>
      <c r="D115" s="38" t="s">
        <v>519</v>
      </c>
      <c r="E115" s="37" t="s">
        <v>36</v>
      </c>
      <c r="F115" s="37" t="s">
        <v>37</v>
      </c>
      <c r="G115" s="38" t="s">
        <v>520</v>
      </c>
      <c r="H115" s="37" t="s">
        <v>208</v>
      </c>
      <c r="I115" s="37">
        <v>76.43321</v>
      </c>
      <c r="J115" s="37">
        <f t="shared" si="12"/>
        <v>64</v>
      </c>
      <c r="K115" s="37">
        <v>44</v>
      </c>
      <c r="L115" s="37">
        <v>20</v>
      </c>
      <c r="M115" s="37"/>
      <c r="N115" s="37"/>
      <c r="O115" s="37">
        <v>1</v>
      </c>
      <c r="P115" s="37">
        <v>240</v>
      </c>
      <c r="Q115" s="37">
        <v>960</v>
      </c>
      <c r="R115" s="37">
        <v>50</v>
      </c>
      <c r="S115" s="37">
        <v>230</v>
      </c>
      <c r="T115" s="37"/>
      <c r="U115" s="37"/>
      <c r="V115" s="37" t="s">
        <v>209</v>
      </c>
      <c r="W115" s="37" t="s">
        <v>162</v>
      </c>
      <c r="X115" s="37" t="s">
        <v>521</v>
      </c>
      <c r="Y115" s="37" t="s">
        <v>522</v>
      </c>
      <c r="Z115" s="37"/>
    </row>
    <row r="116" s="8" customFormat="1" ht="56.25" spans="1:26">
      <c r="A116" s="37">
        <v>102</v>
      </c>
      <c r="B116" s="37" t="s">
        <v>162</v>
      </c>
      <c r="C116" s="37" t="s">
        <v>523</v>
      </c>
      <c r="D116" s="38" t="s">
        <v>524</v>
      </c>
      <c r="E116" s="37" t="s">
        <v>36</v>
      </c>
      <c r="F116" s="37" t="s">
        <v>37</v>
      </c>
      <c r="G116" s="38" t="s">
        <v>525</v>
      </c>
      <c r="H116" s="37" t="s">
        <v>208</v>
      </c>
      <c r="I116" s="37">
        <v>5.538366</v>
      </c>
      <c r="J116" s="37">
        <f t="shared" si="12"/>
        <v>4</v>
      </c>
      <c r="K116" s="37">
        <v>4</v>
      </c>
      <c r="L116" s="37"/>
      <c r="M116" s="37"/>
      <c r="N116" s="37">
        <v>1</v>
      </c>
      <c r="O116" s="37">
        <v>80</v>
      </c>
      <c r="P116" s="37">
        <v>415</v>
      </c>
      <c r="Q116" s="37">
        <v>26</v>
      </c>
      <c r="R116" s="37">
        <v>127</v>
      </c>
      <c r="S116" s="37"/>
      <c r="T116" s="37"/>
      <c r="U116" s="37"/>
      <c r="V116" s="37" t="s">
        <v>209</v>
      </c>
      <c r="W116" s="37" t="s">
        <v>162</v>
      </c>
      <c r="X116" s="37" t="s">
        <v>526</v>
      </c>
      <c r="Y116" s="37" t="s">
        <v>527</v>
      </c>
      <c r="Z116" s="37"/>
    </row>
    <row r="117" s="8" customFormat="1" ht="37.5" spans="1:26">
      <c r="A117" s="37">
        <v>103</v>
      </c>
      <c r="B117" s="37" t="s">
        <v>328</v>
      </c>
      <c r="C117" s="37" t="s">
        <v>528</v>
      </c>
      <c r="D117" s="38" t="s">
        <v>529</v>
      </c>
      <c r="E117" s="37" t="s">
        <v>36</v>
      </c>
      <c r="F117" s="37" t="s">
        <v>37</v>
      </c>
      <c r="G117" s="38" t="s">
        <v>530</v>
      </c>
      <c r="H117" s="37" t="s">
        <v>531</v>
      </c>
      <c r="I117" s="66">
        <v>11.68</v>
      </c>
      <c r="J117" s="37">
        <f t="shared" si="12"/>
        <v>10</v>
      </c>
      <c r="K117" s="76">
        <v>10</v>
      </c>
      <c r="L117" s="76"/>
      <c r="M117" s="76"/>
      <c r="N117" s="37">
        <v>1</v>
      </c>
      <c r="O117" s="37">
        <v>0</v>
      </c>
      <c r="P117" s="37">
        <v>40</v>
      </c>
      <c r="Q117" s="37">
        <v>267</v>
      </c>
      <c r="R117" s="37">
        <v>13</v>
      </c>
      <c r="S117" s="37">
        <v>67</v>
      </c>
      <c r="T117" s="37">
        <v>0</v>
      </c>
      <c r="U117" s="37">
        <v>0</v>
      </c>
      <c r="V117" s="37" t="s">
        <v>209</v>
      </c>
      <c r="W117" s="37" t="s">
        <v>328</v>
      </c>
      <c r="X117" s="37" t="s">
        <v>532</v>
      </c>
      <c r="Y117" s="37" t="s">
        <v>533</v>
      </c>
      <c r="Z117" s="37"/>
    </row>
    <row r="118" s="8" customFormat="1" ht="37.5" spans="1:26">
      <c r="A118" s="37">
        <v>104</v>
      </c>
      <c r="B118" s="37" t="s">
        <v>328</v>
      </c>
      <c r="C118" s="38" t="s">
        <v>528</v>
      </c>
      <c r="D118" s="38" t="s">
        <v>534</v>
      </c>
      <c r="E118" s="54" t="s">
        <v>36</v>
      </c>
      <c r="F118" s="66" t="s">
        <v>37</v>
      </c>
      <c r="G118" s="38" t="s">
        <v>535</v>
      </c>
      <c r="H118" s="37" t="s">
        <v>531</v>
      </c>
      <c r="I118" s="66">
        <v>27.61</v>
      </c>
      <c r="J118" s="37">
        <f t="shared" si="12"/>
        <v>24</v>
      </c>
      <c r="K118" s="76">
        <v>24</v>
      </c>
      <c r="L118" s="76"/>
      <c r="M118" s="76"/>
      <c r="N118" s="37"/>
      <c r="O118" s="37"/>
      <c r="P118" s="37"/>
      <c r="Q118" s="37"/>
      <c r="R118" s="37"/>
      <c r="S118" s="37"/>
      <c r="T118" s="37"/>
      <c r="U118" s="37"/>
      <c r="V118" s="37" t="s">
        <v>209</v>
      </c>
      <c r="W118" s="37" t="s">
        <v>328</v>
      </c>
      <c r="X118" s="37" t="s">
        <v>535</v>
      </c>
      <c r="Y118" s="37"/>
      <c r="Z118" s="37"/>
    </row>
    <row r="119" s="8" customFormat="1" ht="37.5" spans="1:26">
      <c r="A119" s="37">
        <v>105</v>
      </c>
      <c r="B119" s="69" t="s">
        <v>328</v>
      </c>
      <c r="C119" s="40" t="s">
        <v>536</v>
      </c>
      <c r="D119" s="54" t="s">
        <v>537</v>
      </c>
      <c r="E119" s="54" t="s">
        <v>36</v>
      </c>
      <c r="F119" s="54" t="s">
        <v>37</v>
      </c>
      <c r="G119" s="70" t="s">
        <v>538</v>
      </c>
      <c r="H119" s="37" t="s">
        <v>531</v>
      </c>
      <c r="I119" s="37">
        <v>26.47</v>
      </c>
      <c r="J119" s="37">
        <f t="shared" si="12"/>
        <v>23</v>
      </c>
      <c r="K119" s="37">
        <v>23</v>
      </c>
      <c r="L119" s="37"/>
      <c r="M119" s="37"/>
      <c r="N119" s="37"/>
      <c r="O119" s="37"/>
      <c r="P119" s="37"/>
      <c r="Q119" s="37"/>
      <c r="R119" s="37"/>
      <c r="S119" s="37"/>
      <c r="T119" s="37"/>
      <c r="U119" s="37"/>
      <c r="V119" s="37" t="s">
        <v>209</v>
      </c>
      <c r="W119" s="69" t="s">
        <v>328</v>
      </c>
      <c r="X119" s="37"/>
      <c r="Y119" s="37"/>
      <c r="Z119" s="37"/>
    </row>
    <row r="120" s="8" customFormat="1" ht="37.5" spans="1:26">
      <c r="A120" s="37">
        <v>106</v>
      </c>
      <c r="B120" s="37" t="s">
        <v>198</v>
      </c>
      <c r="C120" s="37" t="s">
        <v>539</v>
      </c>
      <c r="D120" s="38" t="s">
        <v>540</v>
      </c>
      <c r="E120" s="37" t="s">
        <v>36</v>
      </c>
      <c r="F120" s="37" t="s">
        <v>37</v>
      </c>
      <c r="G120" s="38" t="s">
        <v>541</v>
      </c>
      <c r="H120" s="37" t="s">
        <v>542</v>
      </c>
      <c r="I120" s="37">
        <v>33.09</v>
      </c>
      <c r="J120" s="37">
        <f t="shared" si="12"/>
        <v>29</v>
      </c>
      <c r="K120" s="37">
        <v>15</v>
      </c>
      <c r="L120" s="37">
        <v>14</v>
      </c>
      <c r="M120" s="37"/>
      <c r="N120" s="37"/>
      <c r="O120" s="37">
        <v>1</v>
      </c>
      <c r="P120" s="37">
        <v>175</v>
      </c>
      <c r="Q120" s="37">
        <v>365</v>
      </c>
      <c r="R120" s="37">
        <v>39</v>
      </c>
      <c r="S120" s="37">
        <v>147</v>
      </c>
      <c r="T120" s="37"/>
      <c r="U120" s="37"/>
      <c r="V120" s="37" t="s">
        <v>209</v>
      </c>
      <c r="W120" s="37" t="s">
        <v>198</v>
      </c>
      <c r="X120" s="37" t="s">
        <v>543</v>
      </c>
      <c r="Y120" s="37" t="s">
        <v>544</v>
      </c>
      <c r="Z120" s="37"/>
    </row>
    <row r="121" s="9" customFormat="1" ht="37.5" spans="1:26">
      <c r="A121" s="37">
        <v>107</v>
      </c>
      <c r="B121" s="37" t="s">
        <v>361</v>
      </c>
      <c r="C121" s="37" t="s">
        <v>372</v>
      </c>
      <c r="D121" s="38" t="s">
        <v>545</v>
      </c>
      <c r="E121" s="37" t="s">
        <v>36</v>
      </c>
      <c r="F121" s="37" t="s">
        <v>37</v>
      </c>
      <c r="G121" s="38" t="s">
        <v>546</v>
      </c>
      <c r="H121" s="37" t="s">
        <v>208</v>
      </c>
      <c r="I121" s="37">
        <v>57.67</v>
      </c>
      <c r="J121" s="37">
        <f t="shared" si="12"/>
        <v>50</v>
      </c>
      <c r="K121" s="37">
        <v>20</v>
      </c>
      <c r="L121" s="37">
        <v>30</v>
      </c>
      <c r="M121" s="37"/>
      <c r="N121" s="37">
        <v>1</v>
      </c>
      <c r="O121" s="37"/>
      <c r="P121" s="37">
        <v>296</v>
      </c>
      <c r="Q121" s="37">
        <v>1142</v>
      </c>
      <c r="R121" s="37"/>
      <c r="S121" s="37"/>
      <c r="T121" s="37"/>
      <c r="U121" s="37"/>
      <c r="V121" s="37" t="s">
        <v>209</v>
      </c>
      <c r="W121" s="37" t="s">
        <v>361</v>
      </c>
      <c r="X121" s="37" t="s">
        <v>547</v>
      </c>
      <c r="Y121" s="37" t="s">
        <v>548</v>
      </c>
      <c r="Z121" s="37"/>
    </row>
    <row r="122" s="8" customFormat="1" ht="37.5" spans="1:26">
      <c r="A122" s="37">
        <v>108</v>
      </c>
      <c r="B122" s="37" t="s">
        <v>361</v>
      </c>
      <c r="C122" s="37" t="s">
        <v>549</v>
      </c>
      <c r="D122" s="38" t="s">
        <v>550</v>
      </c>
      <c r="E122" s="37" t="s">
        <v>36</v>
      </c>
      <c r="F122" s="37" t="s">
        <v>37</v>
      </c>
      <c r="G122" s="38" t="s">
        <v>551</v>
      </c>
      <c r="H122" s="37" t="s">
        <v>208</v>
      </c>
      <c r="I122" s="37">
        <v>11.2</v>
      </c>
      <c r="J122" s="37">
        <f t="shared" si="12"/>
        <v>10</v>
      </c>
      <c r="K122" s="37">
        <v>10</v>
      </c>
      <c r="L122" s="37"/>
      <c r="M122" s="37"/>
      <c r="N122" s="37">
        <v>1</v>
      </c>
      <c r="O122" s="37"/>
      <c r="P122" s="37">
        <v>60</v>
      </c>
      <c r="Q122" s="37">
        <v>360</v>
      </c>
      <c r="R122" s="37">
        <v>8</v>
      </c>
      <c r="S122" s="37">
        <v>24</v>
      </c>
      <c r="T122" s="37"/>
      <c r="U122" s="37"/>
      <c r="V122" s="37" t="s">
        <v>209</v>
      </c>
      <c r="W122" s="37" t="s">
        <v>361</v>
      </c>
      <c r="X122" s="37" t="s">
        <v>552</v>
      </c>
      <c r="Y122" s="37" t="s">
        <v>553</v>
      </c>
      <c r="Z122" s="37"/>
    </row>
    <row r="123" s="8" customFormat="1" ht="37.5" spans="1:26">
      <c r="A123" s="37">
        <v>109</v>
      </c>
      <c r="B123" s="37" t="s">
        <v>168</v>
      </c>
      <c r="C123" s="37" t="s">
        <v>554</v>
      </c>
      <c r="D123" s="38" t="s">
        <v>555</v>
      </c>
      <c r="E123" s="37" t="s">
        <v>36</v>
      </c>
      <c r="F123" s="37" t="s">
        <v>37</v>
      </c>
      <c r="G123" s="38" t="s">
        <v>556</v>
      </c>
      <c r="H123" s="37" t="s">
        <v>208</v>
      </c>
      <c r="I123" s="37">
        <v>41.87</v>
      </c>
      <c r="J123" s="37">
        <f t="shared" si="12"/>
        <v>37</v>
      </c>
      <c r="K123" s="37">
        <v>37</v>
      </c>
      <c r="L123" s="37"/>
      <c r="M123" s="37"/>
      <c r="N123" s="37">
        <v>1</v>
      </c>
      <c r="O123" s="37">
        <v>0</v>
      </c>
      <c r="P123" s="37">
        <v>57</v>
      </c>
      <c r="Q123" s="37">
        <v>204</v>
      </c>
      <c r="R123" s="37">
        <v>12</v>
      </c>
      <c r="S123" s="37">
        <v>42</v>
      </c>
      <c r="T123" s="37"/>
      <c r="U123" s="37"/>
      <c r="V123" s="37" t="s">
        <v>209</v>
      </c>
      <c r="W123" s="37" t="s">
        <v>168</v>
      </c>
      <c r="X123" s="37" t="s">
        <v>557</v>
      </c>
      <c r="Y123" s="37" t="s">
        <v>558</v>
      </c>
      <c r="Z123" s="37"/>
    </row>
    <row r="124" s="8" customFormat="1" ht="37.5" spans="1:26">
      <c r="A124" s="37">
        <v>110</v>
      </c>
      <c r="B124" s="37" t="s">
        <v>168</v>
      </c>
      <c r="C124" s="37" t="s">
        <v>169</v>
      </c>
      <c r="D124" s="38" t="s">
        <v>559</v>
      </c>
      <c r="E124" s="37" t="s">
        <v>36</v>
      </c>
      <c r="F124" s="37" t="s">
        <v>37</v>
      </c>
      <c r="G124" s="38" t="s">
        <v>560</v>
      </c>
      <c r="H124" s="37" t="s">
        <v>208</v>
      </c>
      <c r="I124" s="37">
        <v>9.71</v>
      </c>
      <c r="J124" s="37">
        <f t="shared" si="12"/>
        <v>8</v>
      </c>
      <c r="K124" s="37">
        <v>8</v>
      </c>
      <c r="L124" s="37"/>
      <c r="M124" s="37"/>
      <c r="N124" s="37" t="s">
        <v>561</v>
      </c>
      <c r="O124" s="37">
        <v>0</v>
      </c>
      <c r="P124" s="37">
        <v>26</v>
      </c>
      <c r="Q124" s="37">
        <v>107</v>
      </c>
      <c r="R124" s="37">
        <v>11</v>
      </c>
      <c r="S124" s="37">
        <v>40</v>
      </c>
      <c r="T124" s="37"/>
      <c r="U124" s="37"/>
      <c r="V124" s="37" t="s">
        <v>209</v>
      </c>
      <c r="W124" s="37" t="s">
        <v>168</v>
      </c>
      <c r="X124" s="37" t="s">
        <v>562</v>
      </c>
      <c r="Y124" s="37" t="s">
        <v>563</v>
      </c>
      <c r="Z124" s="37"/>
    </row>
    <row r="125" s="8" customFormat="1" ht="37.5" spans="1:26">
      <c r="A125" s="37">
        <v>111</v>
      </c>
      <c r="B125" s="37" t="s">
        <v>168</v>
      </c>
      <c r="C125" s="37" t="s">
        <v>554</v>
      </c>
      <c r="D125" s="38" t="s">
        <v>564</v>
      </c>
      <c r="E125" s="37" t="s">
        <v>36</v>
      </c>
      <c r="F125" s="37" t="s">
        <v>37</v>
      </c>
      <c r="G125" s="38" t="s">
        <v>556</v>
      </c>
      <c r="H125" s="37" t="s">
        <v>208</v>
      </c>
      <c r="I125" s="37">
        <v>25.62</v>
      </c>
      <c r="J125" s="37">
        <f t="shared" si="12"/>
        <v>23</v>
      </c>
      <c r="K125" s="37">
        <v>23</v>
      </c>
      <c r="L125" s="37"/>
      <c r="M125" s="37"/>
      <c r="N125" s="37">
        <v>1</v>
      </c>
      <c r="O125" s="37">
        <v>0</v>
      </c>
      <c r="P125" s="37">
        <v>52</v>
      </c>
      <c r="Q125" s="37">
        <v>192</v>
      </c>
      <c r="R125" s="37">
        <v>13</v>
      </c>
      <c r="S125" s="37">
        <v>53</v>
      </c>
      <c r="T125" s="37"/>
      <c r="U125" s="37"/>
      <c r="V125" s="37" t="s">
        <v>209</v>
      </c>
      <c r="W125" s="37" t="s">
        <v>168</v>
      </c>
      <c r="X125" s="37" t="s">
        <v>557</v>
      </c>
      <c r="Y125" s="37" t="s">
        <v>565</v>
      </c>
      <c r="Z125" s="37"/>
    </row>
    <row r="126" s="8" customFormat="1" ht="37.5" spans="1:26">
      <c r="A126" s="37">
        <v>112</v>
      </c>
      <c r="B126" s="39" t="s">
        <v>168</v>
      </c>
      <c r="C126" s="39" t="s">
        <v>566</v>
      </c>
      <c r="D126" s="40" t="s">
        <v>567</v>
      </c>
      <c r="E126" s="37" t="s">
        <v>36</v>
      </c>
      <c r="F126" s="54" t="s">
        <v>37</v>
      </c>
      <c r="G126" s="70" t="s">
        <v>568</v>
      </c>
      <c r="H126" s="37" t="s">
        <v>531</v>
      </c>
      <c r="I126" s="37">
        <v>17.03</v>
      </c>
      <c r="J126" s="37">
        <f t="shared" si="12"/>
        <v>15</v>
      </c>
      <c r="K126" s="37">
        <v>15</v>
      </c>
      <c r="L126" s="37"/>
      <c r="M126" s="37"/>
      <c r="N126" s="37"/>
      <c r="O126" s="37"/>
      <c r="P126" s="37"/>
      <c r="Q126" s="37"/>
      <c r="R126" s="37"/>
      <c r="S126" s="37"/>
      <c r="T126" s="37"/>
      <c r="U126" s="37"/>
      <c r="V126" s="37" t="s">
        <v>209</v>
      </c>
      <c r="W126" s="39" t="s">
        <v>168</v>
      </c>
      <c r="X126" s="37"/>
      <c r="Y126" s="37"/>
      <c r="Z126" s="37"/>
    </row>
    <row r="127" s="8" customFormat="1" ht="93.75" spans="1:26">
      <c r="A127" s="37">
        <v>113</v>
      </c>
      <c r="B127" s="37" t="s">
        <v>120</v>
      </c>
      <c r="C127" s="37" t="s">
        <v>569</v>
      </c>
      <c r="D127" s="38" t="s">
        <v>570</v>
      </c>
      <c r="E127" s="37" t="s">
        <v>36</v>
      </c>
      <c r="F127" s="37" t="s">
        <v>37</v>
      </c>
      <c r="G127" s="38" t="s">
        <v>571</v>
      </c>
      <c r="H127" s="37" t="s">
        <v>572</v>
      </c>
      <c r="I127" s="37">
        <v>63.764998</v>
      </c>
      <c r="J127" s="37">
        <f t="shared" si="12"/>
        <v>57</v>
      </c>
      <c r="K127" s="37">
        <v>44</v>
      </c>
      <c r="L127" s="37">
        <v>13</v>
      </c>
      <c r="M127" s="37"/>
      <c r="N127" s="37"/>
      <c r="O127" s="37">
        <v>1</v>
      </c>
      <c r="P127" s="37">
        <v>600</v>
      </c>
      <c r="Q127" s="37">
        <v>3000</v>
      </c>
      <c r="R127" s="37">
        <v>275</v>
      </c>
      <c r="S127" s="37">
        <v>1500</v>
      </c>
      <c r="T127" s="37"/>
      <c r="U127" s="37"/>
      <c r="V127" s="37" t="s">
        <v>209</v>
      </c>
      <c r="W127" s="37" t="s">
        <v>120</v>
      </c>
      <c r="X127" s="37" t="s">
        <v>573</v>
      </c>
      <c r="Y127" s="37" t="s">
        <v>574</v>
      </c>
      <c r="Z127" s="37"/>
    </row>
    <row r="128" s="8" customFormat="1" ht="37.5" spans="1:26">
      <c r="A128" s="37">
        <v>114</v>
      </c>
      <c r="B128" s="37" t="s">
        <v>297</v>
      </c>
      <c r="C128" s="37" t="s">
        <v>575</v>
      </c>
      <c r="D128" s="38" t="s">
        <v>576</v>
      </c>
      <c r="E128" s="37" t="s">
        <v>36</v>
      </c>
      <c r="F128" s="37" t="s">
        <v>37</v>
      </c>
      <c r="G128" s="38" t="s">
        <v>577</v>
      </c>
      <c r="H128" s="37" t="s">
        <v>208</v>
      </c>
      <c r="I128" s="37">
        <v>9.674901</v>
      </c>
      <c r="J128" s="37">
        <f t="shared" si="12"/>
        <v>9</v>
      </c>
      <c r="K128" s="37">
        <v>9</v>
      </c>
      <c r="L128" s="37"/>
      <c r="M128" s="37"/>
      <c r="N128" s="37">
        <v>0</v>
      </c>
      <c r="O128" s="37">
        <v>1</v>
      </c>
      <c r="P128" s="37">
        <v>61</v>
      </c>
      <c r="Q128" s="37">
        <v>308</v>
      </c>
      <c r="R128" s="37">
        <v>61</v>
      </c>
      <c r="S128" s="37">
        <v>308</v>
      </c>
      <c r="T128" s="37">
        <v>0</v>
      </c>
      <c r="U128" s="37">
        <v>0</v>
      </c>
      <c r="V128" s="37" t="s">
        <v>209</v>
      </c>
      <c r="W128" s="37" t="s">
        <v>297</v>
      </c>
      <c r="X128" s="37" t="s">
        <v>578</v>
      </c>
      <c r="Y128" s="37" t="s">
        <v>579</v>
      </c>
      <c r="Z128" s="37"/>
    </row>
    <row r="129" s="8" customFormat="1" ht="37.5" spans="1:26">
      <c r="A129" s="37">
        <v>115</v>
      </c>
      <c r="B129" s="37" t="s">
        <v>297</v>
      </c>
      <c r="C129" s="37" t="s">
        <v>575</v>
      </c>
      <c r="D129" s="38" t="s">
        <v>580</v>
      </c>
      <c r="E129" s="37" t="s">
        <v>36</v>
      </c>
      <c r="F129" s="37" t="s">
        <v>37</v>
      </c>
      <c r="G129" s="38" t="s">
        <v>581</v>
      </c>
      <c r="H129" s="37" t="s">
        <v>208</v>
      </c>
      <c r="I129" s="37">
        <v>9.411509</v>
      </c>
      <c r="J129" s="37">
        <f t="shared" si="12"/>
        <v>8</v>
      </c>
      <c r="K129" s="37">
        <v>8</v>
      </c>
      <c r="L129" s="37"/>
      <c r="M129" s="37"/>
      <c r="N129" s="37">
        <v>0</v>
      </c>
      <c r="O129" s="37">
        <v>1</v>
      </c>
      <c r="P129" s="37">
        <v>93</v>
      </c>
      <c r="Q129" s="37">
        <v>580</v>
      </c>
      <c r="R129" s="37">
        <v>13</v>
      </c>
      <c r="S129" s="37">
        <v>77</v>
      </c>
      <c r="T129" s="37">
        <v>0</v>
      </c>
      <c r="U129" s="37">
        <v>0</v>
      </c>
      <c r="V129" s="37" t="s">
        <v>209</v>
      </c>
      <c r="W129" s="37" t="s">
        <v>297</v>
      </c>
      <c r="X129" s="37" t="s">
        <v>582</v>
      </c>
      <c r="Y129" s="37" t="s">
        <v>579</v>
      </c>
      <c r="Z129" s="37"/>
    </row>
    <row r="130" s="8" customFormat="1" ht="37.5" spans="1:26">
      <c r="A130" s="37">
        <v>116</v>
      </c>
      <c r="B130" s="37" t="s">
        <v>297</v>
      </c>
      <c r="C130" s="37" t="s">
        <v>583</v>
      </c>
      <c r="D130" s="38" t="s">
        <v>584</v>
      </c>
      <c r="E130" s="37" t="s">
        <v>36</v>
      </c>
      <c r="F130" s="37" t="s">
        <v>37</v>
      </c>
      <c r="G130" s="38" t="s">
        <v>585</v>
      </c>
      <c r="H130" s="37" t="s">
        <v>208</v>
      </c>
      <c r="I130" s="37">
        <v>5.018617</v>
      </c>
      <c r="J130" s="37">
        <f t="shared" si="12"/>
        <v>4</v>
      </c>
      <c r="K130" s="37">
        <v>4</v>
      </c>
      <c r="L130" s="37"/>
      <c r="M130" s="37"/>
      <c r="N130" s="37">
        <v>0</v>
      </c>
      <c r="O130" s="37">
        <v>1</v>
      </c>
      <c r="P130" s="37">
        <v>45</v>
      </c>
      <c r="Q130" s="37">
        <v>185</v>
      </c>
      <c r="R130" s="37">
        <v>23</v>
      </c>
      <c r="S130" s="37">
        <v>92</v>
      </c>
      <c r="T130" s="37">
        <v>0</v>
      </c>
      <c r="U130" s="37">
        <v>0</v>
      </c>
      <c r="V130" s="37" t="s">
        <v>209</v>
      </c>
      <c r="W130" s="37" t="s">
        <v>297</v>
      </c>
      <c r="X130" s="37" t="s">
        <v>586</v>
      </c>
      <c r="Y130" s="37" t="s">
        <v>587</v>
      </c>
      <c r="Z130" s="37"/>
    </row>
    <row r="131" s="8" customFormat="1" ht="37.5" spans="1:26">
      <c r="A131" s="37">
        <v>117</v>
      </c>
      <c r="B131" s="37" t="s">
        <v>297</v>
      </c>
      <c r="C131" s="37" t="s">
        <v>588</v>
      </c>
      <c r="D131" s="38" t="s">
        <v>589</v>
      </c>
      <c r="E131" s="37" t="s">
        <v>36</v>
      </c>
      <c r="F131" s="37" t="s">
        <v>37</v>
      </c>
      <c r="G131" s="38" t="s">
        <v>590</v>
      </c>
      <c r="H131" s="37" t="s">
        <v>208</v>
      </c>
      <c r="I131" s="37">
        <v>8.777675</v>
      </c>
      <c r="J131" s="37">
        <f t="shared" si="12"/>
        <v>8</v>
      </c>
      <c r="K131" s="37">
        <v>8</v>
      </c>
      <c r="L131" s="37"/>
      <c r="M131" s="37"/>
      <c r="N131" s="37">
        <v>0</v>
      </c>
      <c r="O131" s="37">
        <v>1</v>
      </c>
      <c r="P131" s="37">
        <v>58</v>
      </c>
      <c r="Q131" s="37">
        <v>268</v>
      </c>
      <c r="R131" s="37">
        <v>13</v>
      </c>
      <c r="S131" s="37">
        <v>60</v>
      </c>
      <c r="T131" s="37">
        <v>0</v>
      </c>
      <c r="U131" s="37">
        <v>0</v>
      </c>
      <c r="V131" s="37" t="s">
        <v>209</v>
      </c>
      <c r="W131" s="37" t="s">
        <v>297</v>
      </c>
      <c r="X131" s="37" t="s">
        <v>591</v>
      </c>
      <c r="Y131" s="37" t="s">
        <v>592</v>
      </c>
      <c r="Z131" s="37"/>
    </row>
    <row r="132" s="8" customFormat="1" ht="37.5" spans="1:26">
      <c r="A132" s="37">
        <v>118</v>
      </c>
      <c r="B132" s="37" t="s">
        <v>297</v>
      </c>
      <c r="C132" s="37" t="s">
        <v>575</v>
      </c>
      <c r="D132" s="38" t="s">
        <v>593</v>
      </c>
      <c r="E132" s="37" t="s">
        <v>36</v>
      </c>
      <c r="F132" s="37" t="s">
        <v>37</v>
      </c>
      <c r="G132" s="38" t="s">
        <v>594</v>
      </c>
      <c r="H132" s="37" t="s">
        <v>208</v>
      </c>
      <c r="I132" s="37">
        <v>26.862574</v>
      </c>
      <c r="J132" s="37">
        <f t="shared" si="12"/>
        <v>24</v>
      </c>
      <c r="K132" s="37">
        <v>24</v>
      </c>
      <c r="L132" s="37"/>
      <c r="M132" s="37"/>
      <c r="N132" s="37">
        <v>0</v>
      </c>
      <c r="O132" s="37">
        <v>1</v>
      </c>
      <c r="P132" s="37">
        <v>61</v>
      </c>
      <c r="Q132" s="37">
        <v>308</v>
      </c>
      <c r="R132" s="37">
        <v>61</v>
      </c>
      <c r="S132" s="37">
        <v>308</v>
      </c>
      <c r="T132" s="37">
        <v>0</v>
      </c>
      <c r="U132" s="37">
        <v>0</v>
      </c>
      <c r="V132" s="37" t="s">
        <v>209</v>
      </c>
      <c r="W132" s="37" t="s">
        <v>297</v>
      </c>
      <c r="X132" s="37" t="s">
        <v>595</v>
      </c>
      <c r="Y132" s="37" t="s">
        <v>579</v>
      </c>
      <c r="Z132" s="37"/>
    </row>
    <row r="133" s="8" customFormat="1" ht="37.5" spans="1:26">
      <c r="A133" s="37">
        <v>119</v>
      </c>
      <c r="B133" s="37" t="s">
        <v>297</v>
      </c>
      <c r="C133" s="37" t="s">
        <v>575</v>
      </c>
      <c r="D133" s="38" t="s">
        <v>596</v>
      </c>
      <c r="E133" s="37" t="s">
        <v>36</v>
      </c>
      <c r="F133" s="37" t="s">
        <v>37</v>
      </c>
      <c r="G133" s="38" t="s">
        <v>597</v>
      </c>
      <c r="H133" s="37" t="s">
        <v>208</v>
      </c>
      <c r="I133" s="37">
        <v>18.076145</v>
      </c>
      <c r="J133" s="37">
        <f t="shared" si="12"/>
        <v>16</v>
      </c>
      <c r="K133" s="37">
        <v>16</v>
      </c>
      <c r="L133" s="37"/>
      <c r="M133" s="37"/>
      <c r="N133" s="37">
        <v>0</v>
      </c>
      <c r="O133" s="37">
        <v>1</v>
      </c>
      <c r="P133" s="37">
        <v>74</v>
      </c>
      <c r="Q133" s="37">
        <v>440</v>
      </c>
      <c r="R133" s="37">
        <v>38</v>
      </c>
      <c r="S133" s="37">
        <v>211</v>
      </c>
      <c r="T133" s="37">
        <v>0</v>
      </c>
      <c r="U133" s="37">
        <v>0</v>
      </c>
      <c r="V133" s="37" t="s">
        <v>209</v>
      </c>
      <c r="W133" s="37" t="s">
        <v>297</v>
      </c>
      <c r="X133" s="37" t="s">
        <v>598</v>
      </c>
      <c r="Y133" s="37" t="s">
        <v>579</v>
      </c>
      <c r="Z133" s="37"/>
    </row>
    <row r="134" s="8" customFormat="1" ht="75" spans="1:26">
      <c r="A134" s="37">
        <v>120</v>
      </c>
      <c r="B134" s="37" t="s">
        <v>126</v>
      </c>
      <c r="C134" s="37" t="s">
        <v>599</v>
      </c>
      <c r="D134" s="38" t="s">
        <v>600</v>
      </c>
      <c r="E134" s="37" t="s">
        <v>36</v>
      </c>
      <c r="F134" s="37" t="s">
        <v>37</v>
      </c>
      <c r="G134" s="38" t="s">
        <v>601</v>
      </c>
      <c r="H134" s="37" t="s">
        <v>208</v>
      </c>
      <c r="I134" s="37">
        <v>91.46538</v>
      </c>
      <c r="J134" s="37">
        <f t="shared" si="12"/>
        <v>82</v>
      </c>
      <c r="K134" s="37">
        <v>68</v>
      </c>
      <c r="L134" s="37">
        <v>14</v>
      </c>
      <c r="M134" s="37"/>
      <c r="N134" s="37"/>
      <c r="O134" s="37">
        <v>1</v>
      </c>
      <c r="P134" s="37">
        <v>318</v>
      </c>
      <c r="Q134" s="37">
        <v>1590</v>
      </c>
      <c r="R134" s="37">
        <v>291</v>
      </c>
      <c r="S134" s="37">
        <v>1455</v>
      </c>
      <c r="T134" s="37"/>
      <c r="U134" s="37"/>
      <c r="V134" s="37" t="s">
        <v>209</v>
      </c>
      <c r="W134" s="37" t="s">
        <v>209</v>
      </c>
      <c r="X134" s="37" t="s">
        <v>602</v>
      </c>
      <c r="Y134" s="37" t="s">
        <v>603</v>
      </c>
      <c r="Z134" s="37"/>
    </row>
    <row r="135" s="8" customFormat="1" ht="56.25" spans="1:26">
      <c r="A135" s="37">
        <v>121</v>
      </c>
      <c r="B135" s="37" t="s">
        <v>126</v>
      </c>
      <c r="C135" s="37" t="s">
        <v>604</v>
      </c>
      <c r="D135" s="38" t="s">
        <v>605</v>
      </c>
      <c r="E135" s="37" t="s">
        <v>36</v>
      </c>
      <c r="F135" s="37" t="s">
        <v>37</v>
      </c>
      <c r="G135" s="38" t="s">
        <v>606</v>
      </c>
      <c r="H135" s="37" t="s">
        <v>208</v>
      </c>
      <c r="I135" s="37">
        <v>26.825216</v>
      </c>
      <c r="J135" s="37">
        <f t="shared" si="12"/>
        <v>24</v>
      </c>
      <c r="K135" s="37">
        <v>24</v>
      </c>
      <c r="L135" s="37"/>
      <c r="M135" s="37"/>
      <c r="N135" s="37"/>
      <c r="O135" s="37">
        <v>1</v>
      </c>
      <c r="P135" s="37">
        <v>317</v>
      </c>
      <c r="Q135" s="37">
        <v>2119</v>
      </c>
      <c r="R135" s="37">
        <v>121</v>
      </c>
      <c r="S135" s="37">
        <v>855</v>
      </c>
      <c r="T135" s="37"/>
      <c r="U135" s="37"/>
      <c r="V135" s="37" t="s">
        <v>209</v>
      </c>
      <c r="W135" s="37" t="s">
        <v>126</v>
      </c>
      <c r="X135" s="37" t="s">
        <v>607</v>
      </c>
      <c r="Y135" s="37" t="s">
        <v>608</v>
      </c>
      <c r="Z135" s="37"/>
    </row>
    <row r="136" s="8" customFormat="1" ht="56.25" spans="1:26">
      <c r="A136" s="37">
        <v>122</v>
      </c>
      <c r="B136" s="37" t="s">
        <v>126</v>
      </c>
      <c r="C136" s="37" t="s">
        <v>609</v>
      </c>
      <c r="D136" s="38" t="s">
        <v>610</v>
      </c>
      <c r="E136" s="37" t="s">
        <v>36</v>
      </c>
      <c r="F136" s="37" t="s">
        <v>37</v>
      </c>
      <c r="G136" s="38" t="s">
        <v>611</v>
      </c>
      <c r="H136" s="37" t="s">
        <v>208</v>
      </c>
      <c r="I136" s="37">
        <v>54.636558</v>
      </c>
      <c r="J136" s="37">
        <f t="shared" ref="J136:J177" si="13">K136+L136+M136</f>
        <v>49</v>
      </c>
      <c r="K136" s="37">
        <v>36</v>
      </c>
      <c r="L136" s="37">
        <v>13</v>
      </c>
      <c r="M136" s="37"/>
      <c r="N136" s="37"/>
      <c r="O136" s="37">
        <v>1</v>
      </c>
      <c r="P136" s="37">
        <v>433</v>
      </c>
      <c r="Q136" s="37">
        <v>1838</v>
      </c>
      <c r="R136" s="37">
        <v>226</v>
      </c>
      <c r="S136" s="37">
        <v>1016</v>
      </c>
      <c r="T136" s="37"/>
      <c r="U136" s="37"/>
      <c r="V136" s="37" t="s">
        <v>209</v>
      </c>
      <c r="W136" s="37" t="s">
        <v>126</v>
      </c>
      <c r="X136" s="37" t="s">
        <v>612</v>
      </c>
      <c r="Y136" s="37" t="s">
        <v>613</v>
      </c>
      <c r="Z136" s="37"/>
    </row>
    <row r="137" s="8" customFormat="1" ht="37.5" spans="1:26">
      <c r="A137" s="37">
        <v>123</v>
      </c>
      <c r="B137" s="37" t="s">
        <v>126</v>
      </c>
      <c r="C137" s="37" t="s">
        <v>614</v>
      </c>
      <c r="D137" s="38" t="s">
        <v>615</v>
      </c>
      <c r="E137" s="37" t="s">
        <v>36</v>
      </c>
      <c r="F137" s="37" t="s">
        <v>37</v>
      </c>
      <c r="G137" s="38" t="s">
        <v>616</v>
      </c>
      <c r="H137" s="37" t="s">
        <v>208</v>
      </c>
      <c r="I137" s="37">
        <v>30.813062</v>
      </c>
      <c r="J137" s="37">
        <f t="shared" si="13"/>
        <v>27</v>
      </c>
      <c r="K137" s="37">
        <v>27</v>
      </c>
      <c r="L137" s="37"/>
      <c r="M137" s="37"/>
      <c r="N137" s="37"/>
      <c r="O137" s="37">
        <v>1</v>
      </c>
      <c r="P137" s="37">
        <v>428</v>
      </c>
      <c r="Q137" s="37">
        <v>2186</v>
      </c>
      <c r="R137" s="37">
        <v>275</v>
      </c>
      <c r="S137" s="37">
        <v>1422</v>
      </c>
      <c r="T137" s="37"/>
      <c r="U137" s="37"/>
      <c r="V137" s="37" t="s">
        <v>209</v>
      </c>
      <c r="W137" s="37" t="s">
        <v>126</v>
      </c>
      <c r="X137" s="37" t="s">
        <v>617</v>
      </c>
      <c r="Y137" s="37" t="s">
        <v>618</v>
      </c>
      <c r="Z137" s="37"/>
    </row>
    <row r="138" s="8" customFormat="1" ht="187.5" spans="1:26">
      <c r="A138" s="37">
        <v>124</v>
      </c>
      <c r="B138" s="37" t="s">
        <v>44</v>
      </c>
      <c r="C138" s="37" t="s">
        <v>64</v>
      </c>
      <c r="D138" s="38" t="s">
        <v>619</v>
      </c>
      <c r="E138" s="37" t="s">
        <v>36</v>
      </c>
      <c r="F138" s="37" t="s">
        <v>37</v>
      </c>
      <c r="G138" s="38" t="s">
        <v>620</v>
      </c>
      <c r="H138" s="37" t="s">
        <v>39</v>
      </c>
      <c r="I138" s="37">
        <v>30.808414</v>
      </c>
      <c r="J138" s="37">
        <f t="shared" si="13"/>
        <v>27</v>
      </c>
      <c r="K138" s="37">
        <v>27</v>
      </c>
      <c r="L138" s="37"/>
      <c r="M138" s="37"/>
      <c r="N138" s="37"/>
      <c r="O138" s="37">
        <v>1</v>
      </c>
      <c r="P138" s="37">
        <v>253</v>
      </c>
      <c r="Q138" s="37">
        <v>1139</v>
      </c>
      <c r="R138" s="37">
        <v>94</v>
      </c>
      <c r="S138" s="37">
        <v>378</v>
      </c>
      <c r="T138" s="37">
        <v>0</v>
      </c>
      <c r="U138" s="37">
        <v>0</v>
      </c>
      <c r="V138" s="37" t="s">
        <v>209</v>
      </c>
      <c r="W138" s="37" t="s">
        <v>44</v>
      </c>
      <c r="X138" s="37" t="s">
        <v>621</v>
      </c>
      <c r="Y138" s="37" t="s">
        <v>68</v>
      </c>
      <c r="Z138" s="37"/>
    </row>
    <row r="139" s="9" customFormat="1" ht="37.5" spans="1:26">
      <c r="A139" s="37">
        <v>125</v>
      </c>
      <c r="B139" s="37" t="s">
        <v>50</v>
      </c>
      <c r="C139" s="37" t="s">
        <v>622</v>
      </c>
      <c r="D139" s="38" t="s">
        <v>623</v>
      </c>
      <c r="E139" s="37" t="s">
        <v>36</v>
      </c>
      <c r="F139" s="37" t="s">
        <v>37</v>
      </c>
      <c r="G139" s="38" t="s">
        <v>624</v>
      </c>
      <c r="H139" s="37" t="s">
        <v>625</v>
      </c>
      <c r="I139" s="37">
        <v>100.993789</v>
      </c>
      <c r="J139" s="37">
        <f t="shared" si="13"/>
        <v>87</v>
      </c>
      <c r="K139" s="37">
        <v>47</v>
      </c>
      <c r="L139" s="37">
        <v>40</v>
      </c>
      <c r="M139" s="37"/>
      <c r="N139" s="37"/>
      <c r="O139" s="37">
        <v>1</v>
      </c>
      <c r="P139" s="37">
        <v>418</v>
      </c>
      <c r="Q139" s="37">
        <v>1800</v>
      </c>
      <c r="R139" s="37">
        <v>220</v>
      </c>
      <c r="S139" s="37">
        <v>967</v>
      </c>
      <c r="T139" s="37"/>
      <c r="U139" s="37"/>
      <c r="V139" s="37" t="s">
        <v>209</v>
      </c>
      <c r="W139" s="37" t="s">
        <v>50</v>
      </c>
      <c r="X139" s="37" t="s">
        <v>626</v>
      </c>
      <c r="Y139" s="37" t="s">
        <v>627</v>
      </c>
      <c r="Z139" s="37"/>
    </row>
    <row r="140" s="8" customFormat="1" ht="37.5" spans="1:26">
      <c r="A140" s="37">
        <v>126</v>
      </c>
      <c r="B140" s="37" t="s">
        <v>50</v>
      </c>
      <c r="C140" s="37" t="s">
        <v>307</v>
      </c>
      <c r="D140" s="38" t="s">
        <v>628</v>
      </c>
      <c r="E140" s="37" t="s">
        <v>36</v>
      </c>
      <c r="F140" s="37" t="s">
        <v>37</v>
      </c>
      <c r="G140" s="38" t="s">
        <v>629</v>
      </c>
      <c r="H140" s="37" t="s">
        <v>625</v>
      </c>
      <c r="I140" s="37">
        <v>11.130897</v>
      </c>
      <c r="J140" s="37">
        <f t="shared" si="13"/>
        <v>10</v>
      </c>
      <c r="K140" s="37">
        <v>10</v>
      </c>
      <c r="L140" s="37"/>
      <c r="M140" s="37"/>
      <c r="N140" s="37"/>
      <c r="O140" s="37">
        <v>1</v>
      </c>
      <c r="P140" s="37">
        <v>561</v>
      </c>
      <c r="Q140" s="37">
        <v>2616</v>
      </c>
      <c r="R140" s="37">
        <v>166</v>
      </c>
      <c r="S140" s="37">
        <v>736</v>
      </c>
      <c r="T140" s="37"/>
      <c r="U140" s="37"/>
      <c r="V140" s="37" t="s">
        <v>209</v>
      </c>
      <c r="W140" s="37" t="s">
        <v>50</v>
      </c>
      <c r="X140" s="37" t="s">
        <v>630</v>
      </c>
      <c r="Y140" s="37" t="s">
        <v>631</v>
      </c>
      <c r="Z140" s="37"/>
    </row>
    <row r="141" s="8" customFormat="1" ht="75" spans="1:26">
      <c r="A141" s="37">
        <v>127</v>
      </c>
      <c r="B141" s="37" t="s">
        <v>50</v>
      </c>
      <c r="C141" s="37" t="s">
        <v>320</v>
      </c>
      <c r="D141" s="38" t="s">
        <v>632</v>
      </c>
      <c r="E141" s="37" t="s">
        <v>36</v>
      </c>
      <c r="F141" s="37" t="s">
        <v>37</v>
      </c>
      <c r="G141" s="38" t="s">
        <v>633</v>
      </c>
      <c r="H141" s="37" t="s">
        <v>625</v>
      </c>
      <c r="I141" s="37">
        <v>76.429473</v>
      </c>
      <c r="J141" s="37">
        <f t="shared" si="13"/>
        <v>63</v>
      </c>
      <c r="K141" s="37">
        <v>38</v>
      </c>
      <c r="L141" s="37">
        <v>25</v>
      </c>
      <c r="M141" s="37"/>
      <c r="N141" s="37"/>
      <c r="O141" s="37">
        <v>1</v>
      </c>
      <c r="P141" s="37">
        <v>560</v>
      </c>
      <c r="Q141" s="37">
        <v>2277</v>
      </c>
      <c r="R141" s="37">
        <v>305</v>
      </c>
      <c r="S141" s="37">
        <v>1274</v>
      </c>
      <c r="T141" s="37"/>
      <c r="U141" s="37"/>
      <c r="V141" s="37" t="s">
        <v>209</v>
      </c>
      <c r="W141" s="37" t="s">
        <v>209</v>
      </c>
      <c r="X141" s="37" t="s">
        <v>634</v>
      </c>
      <c r="Y141" s="37" t="s">
        <v>635</v>
      </c>
      <c r="Z141" s="37"/>
    </row>
    <row r="142" s="8" customFormat="1" ht="37.5" spans="1:26">
      <c r="A142" s="37">
        <v>128</v>
      </c>
      <c r="B142" s="37" t="s">
        <v>50</v>
      </c>
      <c r="C142" s="37" t="s">
        <v>636</v>
      </c>
      <c r="D142" s="38" t="s">
        <v>637</v>
      </c>
      <c r="E142" s="37" t="s">
        <v>36</v>
      </c>
      <c r="F142" s="37" t="s">
        <v>37</v>
      </c>
      <c r="G142" s="38" t="s">
        <v>638</v>
      </c>
      <c r="H142" s="37" t="s">
        <v>625</v>
      </c>
      <c r="I142" s="37">
        <v>24.037332</v>
      </c>
      <c r="J142" s="37">
        <f t="shared" si="13"/>
        <v>21</v>
      </c>
      <c r="K142" s="37">
        <v>21</v>
      </c>
      <c r="L142" s="37"/>
      <c r="M142" s="37"/>
      <c r="N142" s="37"/>
      <c r="O142" s="37">
        <v>1</v>
      </c>
      <c r="P142" s="37">
        <v>150</v>
      </c>
      <c r="Q142" s="37">
        <v>600</v>
      </c>
      <c r="R142" s="37">
        <v>50</v>
      </c>
      <c r="S142" s="37">
        <v>213</v>
      </c>
      <c r="T142" s="37"/>
      <c r="U142" s="37"/>
      <c r="V142" s="37" t="s">
        <v>209</v>
      </c>
      <c r="W142" s="37" t="s">
        <v>50</v>
      </c>
      <c r="X142" s="37" t="s">
        <v>639</v>
      </c>
      <c r="Y142" s="37" t="s">
        <v>640</v>
      </c>
      <c r="Z142" s="37"/>
    </row>
    <row r="143" s="8" customFormat="1" ht="56.25" spans="1:26">
      <c r="A143" s="37">
        <v>129</v>
      </c>
      <c r="B143" s="37" t="s">
        <v>50</v>
      </c>
      <c r="C143" s="37" t="s">
        <v>636</v>
      </c>
      <c r="D143" s="38" t="s">
        <v>641</v>
      </c>
      <c r="E143" s="37" t="s">
        <v>36</v>
      </c>
      <c r="F143" s="37" t="s">
        <v>37</v>
      </c>
      <c r="G143" s="38" t="s">
        <v>642</v>
      </c>
      <c r="H143" s="37" t="s">
        <v>625</v>
      </c>
      <c r="I143" s="37">
        <v>36.310138</v>
      </c>
      <c r="J143" s="37">
        <f t="shared" si="13"/>
        <v>32</v>
      </c>
      <c r="K143" s="37">
        <v>32</v>
      </c>
      <c r="L143" s="37"/>
      <c r="M143" s="37"/>
      <c r="N143" s="37"/>
      <c r="O143" s="37">
        <v>1</v>
      </c>
      <c r="P143" s="37">
        <v>323</v>
      </c>
      <c r="Q143" s="37">
        <v>1503</v>
      </c>
      <c r="R143" s="37">
        <v>95</v>
      </c>
      <c r="S143" s="37">
        <v>393</v>
      </c>
      <c r="T143" s="37"/>
      <c r="U143" s="37"/>
      <c r="V143" s="37" t="s">
        <v>209</v>
      </c>
      <c r="W143" s="37" t="s">
        <v>50</v>
      </c>
      <c r="X143" s="37" t="s">
        <v>643</v>
      </c>
      <c r="Y143" s="37" t="s">
        <v>644</v>
      </c>
      <c r="Z143" s="37"/>
    </row>
    <row r="144" s="8" customFormat="1" ht="75" spans="1:26">
      <c r="A144" s="37">
        <v>130</v>
      </c>
      <c r="B144" s="37" t="s">
        <v>198</v>
      </c>
      <c r="C144" s="37" t="s">
        <v>199</v>
      </c>
      <c r="D144" s="38" t="s">
        <v>645</v>
      </c>
      <c r="E144" s="37" t="s">
        <v>36</v>
      </c>
      <c r="F144" s="37" t="s">
        <v>37</v>
      </c>
      <c r="G144" s="38" t="s">
        <v>646</v>
      </c>
      <c r="H144" s="37" t="s">
        <v>625</v>
      </c>
      <c r="I144" s="37">
        <v>49.47</v>
      </c>
      <c r="J144" s="37">
        <f t="shared" si="13"/>
        <v>44</v>
      </c>
      <c r="K144" s="37">
        <v>33</v>
      </c>
      <c r="L144" s="37">
        <v>11</v>
      </c>
      <c r="M144" s="37"/>
      <c r="N144" s="37"/>
      <c r="O144" s="37"/>
      <c r="P144" s="37">
        <v>478</v>
      </c>
      <c r="Q144" s="37">
        <v>1735</v>
      </c>
      <c r="R144" s="37">
        <v>64</v>
      </c>
      <c r="S144" s="37">
        <v>255</v>
      </c>
      <c r="T144" s="37"/>
      <c r="U144" s="37"/>
      <c r="V144" s="37" t="s">
        <v>209</v>
      </c>
      <c r="W144" s="37" t="s">
        <v>198</v>
      </c>
      <c r="X144" s="37" t="s">
        <v>647</v>
      </c>
      <c r="Y144" s="37" t="s">
        <v>648</v>
      </c>
      <c r="Z144" s="37"/>
    </row>
    <row r="145" s="8" customFormat="1" ht="37.5" spans="1:26">
      <c r="A145" s="37">
        <v>131</v>
      </c>
      <c r="B145" s="37" t="s">
        <v>114</v>
      </c>
      <c r="C145" s="37" t="s">
        <v>475</v>
      </c>
      <c r="D145" s="38" t="s">
        <v>649</v>
      </c>
      <c r="E145" s="37" t="s">
        <v>36</v>
      </c>
      <c r="F145" s="37" t="s">
        <v>37</v>
      </c>
      <c r="G145" s="38" t="s">
        <v>650</v>
      </c>
      <c r="H145" s="37" t="s">
        <v>625</v>
      </c>
      <c r="I145" s="37">
        <v>9.706013</v>
      </c>
      <c r="J145" s="37">
        <f t="shared" si="13"/>
        <v>8</v>
      </c>
      <c r="K145" s="37">
        <v>8</v>
      </c>
      <c r="L145" s="37"/>
      <c r="M145" s="37"/>
      <c r="N145" s="37">
        <v>1</v>
      </c>
      <c r="O145" s="37">
        <v>0</v>
      </c>
      <c r="P145" s="37">
        <v>56</v>
      </c>
      <c r="Q145" s="37">
        <v>271</v>
      </c>
      <c r="R145" s="37">
        <v>8</v>
      </c>
      <c r="S145" s="37">
        <v>39</v>
      </c>
      <c r="T145" s="37">
        <v>3</v>
      </c>
      <c r="U145" s="37">
        <v>13</v>
      </c>
      <c r="V145" s="37" t="s">
        <v>209</v>
      </c>
      <c r="W145" s="37" t="s">
        <v>114</v>
      </c>
      <c r="X145" s="37" t="s">
        <v>651</v>
      </c>
      <c r="Y145" s="37" t="s">
        <v>652</v>
      </c>
      <c r="Z145" s="37"/>
    </row>
    <row r="146" s="9" customFormat="1" ht="76" customHeight="1" spans="1:26">
      <c r="A146" s="37">
        <v>132</v>
      </c>
      <c r="B146" s="37" t="s">
        <v>105</v>
      </c>
      <c r="C146" s="37" t="s">
        <v>105</v>
      </c>
      <c r="D146" s="38" t="s">
        <v>653</v>
      </c>
      <c r="E146" s="37" t="s">
        <v>73</v>
      </c>
      <c r="F146" s="37" t="s">
        <v>74</v>
      </c>
      <c r="G146" s="38" t="s">
        <v>654</v>
      </c>
      <c r="H146" s="37" t="s">
        <v>655</v>
      </c>
      <c r="I146" s="37">
        <v>50</v>
      </c>
      <c r="J146" s="37">
        <f t="shared" si="13"/>
        <v>45</v>
      </c>
      <c r="K146" s="37">
        <v>45</v>
      </c>
      <c r="L146" s="37"/>
      <c r="M146" s="37"/>
      <c r="N146" s="37"/>
      <c r="O146" s="37"/>
      <c r="P146" s="37"/>
      <c r="Q146" s="37"/>
      <c r="R146" s="37"/>
      <c r="S146" s="37"/>
      <c r="T146" s="37"/>
      <c r="U146" s="37"/>
      <c r="V146" s="37" t="s">
        <v>209</v>
      </c>
      <c r="W146" s="37" t="s">
        <v>209</v>
      </c>
      <c r="X146" s="37" t="s">
        <v>656</v>
      </c>
      <c r="Y146" s="37" t="s">
        <v>657</v>
      </c>
      <c r="Z146" s="37" t="s">
        <v>658</v>
      </c>
    </row>
    <row r="147" s="9" customFormat="1" ht="76" customHeight="1" spans="1:26">
      <c r="A147" s="37">
        <v>133</v>
      </c>
      <c r="B147" s="37" t="s">
        <v>57</v>
      </c>
      <c r="C147" s="37" t="s">
        <v>256</v>
      </c>
      <c r="D147" s="38" t="s">
        <v>659</v>
      </c>
      <c r="E147" s="37" t="s">
        <v>73</v>
      </c>
      <c r="F147" s="37" t="s">
        <v>74</v>
      </c>
      <c r="G147" s="38" t="s">
        <v>660</v>
      </c>
      <c r="H147" s="37" t="s">
        <v>655</v>
      </c>
      <c r="I147" s="37">
        <v>100</v>
      </c>
      <c r="J147" s="37">
        <f t="shared" si="13"/>
        <v>90</v>
      </c>
      <c r="K147" s="37">
        <v>90</v>
      </c>
      <c r="L147" s="37"/>
      <c r="M147" s="37"/>
      <c r="N147" s="37"/>
      <c r="O147" s="37"/>
      <c r="P147" s="37"/>
      <c r="Q147" s="37"/>
      <c r="R147" s="37"/>
      <c r="S147" s="37"/>
      <c r="T147" s="37"/>
      <c r="U147" s="37"/>
      <c r="V147" s="37" t="s">
        <v>209</v>
      </c>
      <c r="W147" s="37" t="s">
        <v>209</v>
      </c>
      <c r="X147" s="37" t="s">
        <v>661</v>
      </c>
      <c r="Y147" s="37" t="s">
        <v>662</v>
      </c>
      <c r="Z147" s="37" t="s">
        <v>658</v>
      </c>
    </row>
    <row r="148" s="4" customFormat="1" ht="37.5" spans="1:26">
      <c r="A148" s="37">
        <v>134</v>
      </c>
      <c r="B148" s="37" t="s">
        <v>57</v>
      </c>
      <c r="C148" s="37" t="s">
        <v>256</v>
      </c>
      <c r="D148" s="38" t="s">
        <v>663</v>
      </c>
      <c r="E148" s="37" t="s">
        <v>73</v>
      </c>
      <c r="F148" s="37" t="s">
        <v>37</v>
      </c>
      <c r="G148" s="43" t="s">
        <v>664</v>
      </c>
      <c r="H148" s="37" t="s">
        <v>208</v>
      </c>
      <c r="I148" s="37">
        <v>123.9779</v>
      </c>
      <c r="J148" s="37">
        <f t="shared" ref="J148:J154" si="14">K148+L148+M148</f>
        <v>111</v>
      </c>
      <c r="K148" s="80"/>
      <c r="L148" s="37">
        <v>111</v>
      </c>
      <c r="M148" s="37"/>
      <c r="N148" s="37">
        <v>1</v>
      </c>
      <c r="O148" s="37"/>
      <c r="P148" s="37">
        <v>932</v>
      </c>
      <c r="Q148" s="37">
        <v>3670</v>
      </c>
      <c r="R148" s="37">
        <v>73</v>
      </c>
      <c r="S148" s="37">
        <v>264</v>
      </c>
      <c r="T148" s="37"/>
      <c r="U148" s="37">
        <v>0</v>
      </c>
      <c r="V148" s="37" t="s">
        <v>209</v>
      </c>
      <c r="W148" s="37" t="s">
        <v>209</v>
      </c>
      <c r="X148" s="37" t="s">
        <v>665</v>
      </c>
      <c r="Y148" s="37" t="s">
        <v>666</v>
      </c>
      <c r="Z148" s="37"/>
    </row>
    <row r="149" s="4" customFormat="1" ht="56.25" spans="1:26">
      <c r="A149" s="37">
        <v>135</v>
      </c>
      <c r="B149" s="37" t="s">
        <v>57</v>
      </c>
      <c r="C149" s="37" t="s">
        <v>268</v>
      </c>
      <c r="D149" s="38" t="s">
        <v>667</v>
      </c>
      <c r="E149" s="37" t="s">
        <v>73</v>
      </c>
      <c r="F149" s="37" t="s">
        <v>37</v>
      </c>
      <c r="G149" s="38" t="s">
        <v>668</v>
      </c>
      <c r="H149" s="37" t="s">
        <v>208</v>
      </c>
      <c r="I149" s="37">
        <v>57.7536</v>
      </c>
      <c r="J149" s="37">
        <f t="shared" si="14"/>
        <v>51</v>
      </c>
      <c r="K149" s="80"/>
      <c r="L149" s="37">
        <v>51</v>
      </c>
      <c r="M149" s="37"/>
      <c r="N149" s="37">
        <v>1</v>
      </c>
      <c r="O149" s="37"/>
      <c r="P149" s="37">
        <v>77</v>
      </c>
      <c r="Q149" s="37">
        <v>319</v>
      </c>
      <c r="R149" s="37">
        <v>5</v>
      </c>
      <c r="S149" s="37">
        <v>24</v>
      </c>
      <c r="T149" s="37">
        <v>1</v>
      </c>
      <c r="U149" s="37">
        <v>3</v>
      </c>
      <c r="V149" s="37" t="s">
        <v>209</v>
      </c>
      <c r="W149" s="37" t="s">
        <v>209</v>
      </c>
      <c r="X149" s="37" t="s">
        <v>669</v>
      </c>
      <c r="Y149" s="37" t="s">
        <v>670</v>
      </c>
      <c r="Z149" s="37"/>
    </row>
    <row r="150" s="4" customFormat="1" ht="37.5" spans="1:26">
      <c r="A150" s="37">
        <v>136</v>
      </c>
      <c r="B150" s="37" t="s">
        <v>33</v>
      </c>
      <c r="C150" s="37" t="s">
        <v>671</v>
      </c>
      <c r="D150" s="38" t="s">
        <v>672</v>
      </c>
      <c r="E150" s="37" t="s">
        <v>73</v>
      </c>
      <c r="F150" s="37" t="s">
        <v>37</v>
      </c>
      <c r="G150" s="38" t="s">
        <v>673</v>
      </c>
      <c r="H150" s="37" t="s">
        <v>208</v>
      </c>
      <c r="I150" s="37">
        <v>55.577674</v>
      </c>
      <c r="J150" s="37">
        <f t="shared" si="14"/>
        <v>50</v>
      </c>
      <c r="K150" s="80"/>
      <c r="L150" s="37">
        <v>50</v>
      </c>
      <c r="M150" s="37"/>
      <c r="N150" s="37">
        <v>1</v>
      </c>
      <c r="O150" s="37"/>
      <c r="P150" s="37">
        <v>512</v>
      </c>
      <c r="Q150" s="37">
        <v>1746</v>
      </c>
      <c r="R150" s="37">
        <v>51</v>
      </c>
      <c r="S150" s="37">
        <v>190</v>
      </c>
      <c r="T150" s="37">
        <v>0</v>
      </c>
      <c r="U150" s="37">
        <v>0</v>
      </c>
      <c r="V150" s="37" t="s">
        <v>209</v>
      </c>
      <c r="W150" s="37" t="s">
        <v>209</v>
      </c>
      <c r="X150" s="37" t="s">
        <v>674</v>
      </c>
      <c r="Y150" s="37" t="s">
        <v>675</v>
      </c>
      <c r="Z150" s="37"/>
    </row>
    <row r="151" s="4" customFormat="1" ht="37.5" spans="1:26">
      <c r="A151" s="37">
        <v>137</v>
      </c>
      <c r="B151" s="37" t="s">
        <v>33</v>
      </c>
      <c r="C151" s="37" t="s">
        <v>424</v>
      </c>
      <c r="D151" s="38" t="s">
        <v>676</v>
      </c>
      <c r="E151" s="37" t="s">
        <v>73</v>
      </c>
      <c r="F151" s="37" t="s">
        <v>37</v>
      </c>
      <c r="G151" s="38" t="s">
        <v>677</v>
      </c>
      <c r="H151" s="37" t="s">
        <v>208</v>
      </c>
      <c r="I151" s="37">
        <v>178.8141</v>
      </c>
      <c r="J151" s="37">
        <f t="shared" si="14"/>
        <v>160</v>
      </c>
      <c r="K151" s="80"/>
      <c r="L151" s="37">
        <v>160</v>
      </c>
      <c r="M151" s="37"/>
      <c r="N151" s="37">
        <v>1</v>
      </c>
      <c r="O151" s="37"/>
      <c r="P151" s="37">
        <v>41</v>
      </c>
      <c r="Q151" s="37">
        <v>195</v>
      </c>
      <c r="R151" s="37">
        <v>2</v>
      </c>
      <c r="S151" s="37">
        <v>7</v>
      </c>
      <c r="T151" s="37">
        <v>0</v>
      </c>
      <c r="U151" s="37">
        <v>0</v>
      </c>
      <c r="V151" s="37" t="s">
        <v>209</v>
      </c>
      <c r="W151" s="37" t="s">
        <v>209</v>
      </c>
      <c r="X151" s="37" t="s">
        <v>678</v>
      </c>
      <c r="Y151" s="37" t="s">
        <v>679</v>
      </c>
      <c r="Z151" s="37"/>
    </row>
    <row r="152" s="4" customFormat="1" ht="56.25" spans="1:26">
      <c r="A152" s="37">
        <v>138</v>
      </c>
      <c r="B152" s="37" t="s">
        <v>241</v>
      </c>
      <c r="C152" s="37" t="s">
        <v>384</v>
      </c>
      <c r="D152" s="38" t="s">
        <v>680</v>
      </c>
      <c r="E152" s="37" t="s">
        <v>73</v>
      </c>
      <c r="F152" s="37" t="s">
        <v>37</v>
      </c>
      <c r="G152" s="38" t="s">
        <v>681</v>
      </c>
      <c r="H152" s="37" t="s">
        <v>208</v>
      </c>
      <c r="I152" s="37">
        <v>78.530283</v>
      </c>
      <c r="J152" s="37">
        <f t="shared" si="14"/>
        <v>70</v>
      </c>
      <c r="K152" s="80"/>
      <c r="L152" s="37">
        <v>70</v>
      </c>
      <c r="M152" s="37"/>
      <c r="N152" s="37"/>
      <c r="O152" s="37">
        <v>1</v>
      </c>
      <c r="P152" s="37">
        <v>269</v>
      </c>
      <c r="Q152" s="37">
        <v>1055</v>
      </c>
      <c r="R152" s="37">
        <v>74</v>
      </c>
      <c r="S152" s="37">
        <v>299</v>
      </c>
      <c r="T152" s="37"/>
      <c r="U152" s="37"/>
      <c r="V152" s="37" t="s">
        <v>209</v>
      </c>
      <c r="W152" s="37" t="s">
        <v>209</v>
      </c>
      <c r="X152" s="37" t="s">
        <v>682</v>
      </c>
      <c r="Y152" s="37" t="s">
        <v>683</v>
      </c>
      <c r="Z152" s="37"/>
    </row>
    <row r="153" s="4" customFormat="1" ht="56.25" spans="1:26">
      <c r="A153" s="37">
        <v>139</v>
      </c>
      <c r="B153" s="39" t="s">
        <v>241</v>
      </c>
      <c r="C153" s="39" t="s">
        <v>387</v>
      </c>
      <c r="D153" s="39" t="s">
        <v>684</v>
      </c>
      <c r="E153" s="37" t="s">
        <v>73</v>
      </c>
      <c r="F153" s="37" t="s">
        <v>37</v>
      </c>
      <c r="G153" s="70" t="s">
        <v>685</v>
      </c>
      <c r="H153" s="37" t="s">
        <v>208</v>
      </c>
      <c r="I153" s="37">
        <v>133.080989</v>
      </c>
      <c r="J153" s="37">
        <f t="shared" si="14"/>
        <v>119</v>
      </c>
      <c r="K153" s="80"/>
      <c r="L153" s="37">
        <v>119</v>
      </c>
      <c r="M153" s="37"/>
      <c r="N153" s="66">
        <v>1</v>
      </c>
      <c r="O153" s="66"/>
      <c r="P153" s="54">
        <v>36</v>
      </c>
      <c r="Q153" s="54">
        <v>142</v>
      </c>
      <c r="R153" s="54">
        <v>7</v>
      </c>
      <c r="S153" s="54">
        <v>33</v>
      </c>
      <c r="T153" s="66"/>
      <c r="U153" s="66"/>
      <c r="V153" s="37" t="s">
        <v>209</v>
      </c>
      <c r="W153" s="37" t="s">
        <v>209</v>
      </c>
      <c r="X153" s="39" t="s">
        <v>686</v>
      </c>
      <c r="Y153" s="54" t="s">
        <v>687</v>
      </c>
      <c r="Z153" s="37"/>
    </row>
    <row r="154" s="4" customFormat="1" ht="37.5" spans="1:26">
      <c r="A154" s="37">
        <v>140</v>
      </c>
      <c r="B154" s="37" t="s">
        <v>241</v>
      </c>
      <c r="C154" s="37" t="s">
        <v>688</v>
      </c>
      <c r="D154" s="38" t="s">
        <v>689</v>
      </c>
      <c r="E154" s="37" t="s">
        <v>73</v>
      </c>
      <c r="F154" s="37" t="s">
        <v>37</v>
      </c>
      <c r="G154" s="77" t="s">
        <v>690</v>
      </c>
      <c r="H154" s="37" t="s">
        <v>208</v>
      </c>
      <c r="I154" s="37">
        <v>210.8434</v>
      </c>
      <c r="J154" s="37">
        <f t="shared" si="14"/>
        <v>190</v>
      </c>
      <c r="K154" s="80"/>
      <c r="L154" s="37">
        <v>190</v>
      </c>
      <c r="M154" s="37"/>
      <c r="N154" s="79"/>
      <c r="O154" s="52">
        <v>1</v>
      </c>
      <c r="P154" s="52">
        <v>458</v>
      </c>
      <c r="Q154" s="52">
        <v>1392</v>
      </c>
      <c r="R154" s="52">
        <v>123</v>
      </c>
      <c r="S154" s="52">
        <v>407</v>
      </c>
      <c r="T154" s="52"/>
      <c r="U154" s="52"/>
      <c r="V154" s="37" t="s">
        <v>209</v>
      </c>
      <c r="W154" s="37" t="s">
        <v>209</v>
      </c>
      <c r="X154" s="39" t="s">
        <v>691</v>
      </c>
      <c r="Y154" s="68" t="s">
        <v>692</v>
      </c>
      <c r="Z154" s="37"/>
    </row>
    <row r="155" s="4" customFormat="1" ht="56.25" spans="1:26">
      <c r="A155" s="37">
        <v>141</v>
      </c>
      <c r="B155" s="37" t="s">
        <v>241</v>
      </c>
      <c r="C155" s="37" t="s">
        <v>387</v>
      </c>
      <c r="D155" s="38" t="s">
        <v>693</v>
      </c>
      <c r="E155" s="37" t="s">
        <v>73</v>
      </c>
      <c r="F155" s="37" t="s">
        <v>37</v>
      </c>
      <c r="G155" s="38" t="s">
        <v>694</v>
      </c>
      <c r="H155" s="37" t="s">
        <v>208</v>
      </c>
      <c r="I155" s="37">
        <v>19.659336</v>
      </c>
      <c r="J155" s="37">
        <f t="shared" si="13"/>
        <v>18</v>
      </c>
      <c r="K155" s="37">
        <v>18</v>
      </c>
      <c r="L155" s="37"/>
      <c r="M155" s="37"/>
      <c r="N155" s="37">
        <v>1</v>
      </c>
      <c r="O155" s="37"/>
      <c r="P155" s="37">
        <v>12</v>
      </c>
      <c r="Q155" s="37">
        <v>48</v>
      </c>
      <c r="R155" s="37"/>
      <c r="S155" s="37"/>
      <c r="T155" s="37"/>
      <c r="U155" s="37"/>
      <c r="V155" s="37" t="s">
        <v>209</v>
      </c>
      <c r="W155" s="37" t="s">
        <v>209</v>
      </c>
      <c r="X155" s="37" t="s">
        <v>695</v>
      </c>
      <c r="Y155" s="37" t="s">
        <v>696</v>
      </c>
      <c r="Z155" s="37"/>
    </row>
    <row r="156" s="4" customFormat="1" ht="37.5" spans="1:26">
      <c r="A156" s="37">
        <v>142</v>
      </c>
      <c r="B156" s="37" t="s">
        <v>114</v>
      </c>
      <c r="C156" s="37" t="s">
        <v>354</v>
      </c>
      <c r="D156" s="38" t="s">
        <v>697</v>
      </c>
      <c r="E156" s="37" t="s">
        <v>73</v>
      </c>
      <c r="F156" s="37" t="s">
        <v>37</v>
      </c>
      <c r="G156" s="38" t="s">
        <v>698</v>
      </c>
      <c r="H156" s="37" t="s">
        <v>208</v>
      </c>
      <c r="I156" s="37">
        <v>118.1831</v>
      </c>
      <c r="J156" s="37">
        <f t="shared" si="13"/>
        <v>106</v>
      </c>
      <c r="K156" s="37">
        <v>69</v>
      </c>
      <c r="L156" s="37">
        <v>37</v>
      </c>
      <c r="M156" s="37"/>
      <c r="N156" s="37"/>
      <c r="O156" s="37"/>
      <c r="P156" s="37">
        <v>120</v>
      </c>
      <c r="Q156" s="37">
        <v>498</v>
      </c>
      <c r="R156" s="37"/>
      <c r="S156" s="37"/>
      <c r="T156" s="37"/>
      <c r="U156" s="37"/>
      <c r="V156" s="37" t="s">
        <v>209</v>
      </c>
      <c r="W156" s="37" t="s">
        <v>209</v>
      </c>
      <c r="X156" s="37" t="s">
        <v>699</v>
      </c>
      <c r="Y156" s="37" t="s">
        <v>700</v>
      </c>
      <c r="Z156" s="37"/>
    </row>
    <row r="157" s="4" customFormat="1" ht="37.5" spans="1:26">
      <c r="A157" s="37">
        <v>143</v>
      </c>
      <c r="B157" s="37" t="s">
        <v>114</v>
      </c>
      <c r="C157" s="37" t="s">
        <v>701</v>
      </c>
      <c r="D157" s="38" t="s">
        <v>702</v>
      </c>
      <c r="E157" s="37" t="s">
        <v>73</v>
      </c>
      <c r="F157" s="37" t="s">
        <v>37</v>
      </c>
      <c r="G157" s="38" t="s">
        <v>703</v>
      </c>
      <c r="H157" s="37" t="s">
        <v>208</v>
      </c>
      <c r="I157" s="81">
        <v>78.2754</v>
      </c>
      <c r="J157" s="37">
        <f t="shared" si="13"/>
        <v>70</v>
      </c>
      <c r="K157" s="37">
        <v>70</v>
      </c>
      <c r="L157" s="37"/>
      <c r="M157" s="37"/>
      <c r="N157" s="37">
        <v>1</v>
      </c>
      <c r="O157" s="37">
        <v>0</v>
      </c>
      <c r="P157" s="37">
        <v>147</v>
      </c>
      <c r="Q157" s="37">
        <v>675</v>
      </c>
      <c r="R157" s="37">
        <v>28</v>
      </c>
      <c r="S157" s="37">
        <v>121</v>
      </c>
      <c r="T157" s="37">
        <v>10</v>
      </c>
      <c r="U157" s="37">
        <v>46</v>
      </c>
      <c r="V157" s="37" t="s">
        <v>209</v>
      </c>
      <c r="W157" s="37" t="s">
        <v>209</v>
      </c>
      <c r="X157" s="37" t="s">
        <v>704</v>
      </c>
      <c r="Y157" s="37" t="s">
        <v>705</v>
      </c>
      <c r="Z157" s="37"/>
    </row>
    <row r="158" s="4" customFormat="1" ht="56.25" spans="1:26">
      <c r="A158" s="37">
        <v>144</v>
      </c>
      <c r="B158" s="39" t="s">
        <v>247</v>
      </c>
      <c r="C158" s="39" t="s">
        <v>333</v>
      </c>
      <c r="D158" s="38" t="s">
        <v>706</v>
      </c>
      <c r="E158" s="37" t="s">
        <v>73</v>
      </c>
      <c r="F158" s="37" t="s">
        <v>37</v>
      </c>
      <c r="G158" s="38" t="s">
        <v>707</v>
      </c>
      <c r="H158" s="37" t="s">
        <v>208</v>
      </c>
      <c r="I158" s="37">
        <v>176.1453</v>
      </c>
      <c r="J158" s="37">
        <f t="shared" si="13"/>
        <v>158</v>
      </c>
      <c r="K158" s="37">
        <v>158</v>
      </c>
      <c r="L158" s="37"/>
      <c r="M158" s="37"/>
      <c r="N158" s="40">
        <v>0</v>
      </c>
      <c r="O158" s="52">
        <v>1</v>
      </c>
      <c r="P158" s="54">
        <v>329</v>
      </c>
      <c r="Q158" s="54">
        <v>1319</v>
      </c>
      <c r="R158" s="54">
        <v>191</v>
      </c>
      <c r="S158" s="54">
        <v>921</v>
      </c>
      <c r="T158" s="52"/>
      <c r="U158" s="37"/>
      <c r="V158" s="37" t="s">
        <v>209</v>
      </c>
      <c r="W158" s="37" t="s">
        <v>209</v>
      </c>
      <c r="X158" s="40" t="s">
        <v>708</v>
      </c>
      <c r="Y158" s="68" t="s">
        <v>335</v>
      </c>
      <c r="Z158" s="37"/>
    </row>
    <row r="159" s="4" customFormat="1" ht="37.5" spans="1:26">
      <c r="A159" s="37">
        <v>145</v>
      </c>
      <c r="B159" s="37" t="s">
        <v>247</v>
      </c>
      <c r="C159" s="37" t="s">
        <v>336</v>
      </c>
      <c r="D159" s="38" t="s">
        <v>709</v>
      </c>
      <c r="E159" s="37" t="s">
        <v>73</v>
      </c>
      <c r="F159" s="37" t="s">
        <v>37</v>
      </c>
      <c r="G159" s="38" t="s">
        <v>710</v>
      </c>
      <c r="H159" s="37" t="s">
        <v>208</v>
      </c>
      <c r="I159" s="37">
        <v>47.1315</v>
      </c>
      <c r="J159" s="37">
        <f t="shared" si="13"/>
        <v>42</v>
      </c>
      <c r="K159" s="37">
        <v>42</v>
      </c>
      <c r="L159" s="37"/>
      <c r="M159" s="37"/>
      <c r="N159" s="37"/>
      <c r="O159" s="37"/>
      <c r="P159" s="37">
        <v>1210</v>
      </c>
      <c r="Q159" s="37">
        <v>4110</v>
      </c>
      <c r="R159" s="37">
        <v>250</v>
      </c>
      <c r="S159" s="37">
        <v>1057</v>
      </c>
      <c r="T159" s="37"/>
      <c r="U159" s="37"/>
      <c r="V159" s="37" t="s">
        <v>209</v>
      </c>
      <c r="W159" s="37" t="s">
        <v>209</v>
      </c>
      <c r="X159" s="37" t="s">
        <v>711</v>
      </c>
      <c r="Y159" s="37" t="s">
        <v>712</v>
      </c>
      <c r="Z159" s="37"/>
    </row>
    <row r="160" s="4" customFormat="1" ht="75" spans="1:26">
      <c r="A160" s="37">
        <v>146</v>
      </c>
      <c r="B160" s="78" t="s">
        <v>162</v>
      </c>
      <c r="C160" s="78" t="s">
        <v>292</v>
      </c>
      <c r="D160" s="78" t="s">
        <v>713</v>
      </c>
      <c r="E160" s="78" t="s">
        <v>73</v>
      </c>
      <c r="F160" s="78" t="s">
        <v>37</v>
      </c>
      <c r="G160" s="38" t="s">
        <v>714</v>
      </c>
      <c r="H160" s="37" t="s">
        <v>208</v>
      </c>
      <c r="I160" s="37">
        <v>173.29107</v>
      </c>
      <c r="J160" s="37">
        <f t="shared" si="13"/>
        <v>155</v>
      </c>
      <c r="K160" s="37">
        <v>155</v>
      </c>
      <c r="L160" s="37"/>
      <c r="M160" s="37"/>
      <c r="N160" s="82"/>
      <c r="O160" s="82">
        <v>3</v>
      </c>
      <c r="P160" s="83">
        <v>887</v>
      </c>
      <c r="Q160" s="83">
        <v>3346</v>
      </c>
      <c r="R160" s="83">
        <v>105</v>
      </c>
      <c r="S160" s="83">
        <v>526</v>
      </c>
      <c r="T160" s="82"/>
      <c r="U160" s="82"/>
      <c r="V160" s="37" t="s">
        <v>209</v>
      </c>
      <c r="W160" s="37" t="s">
        <v>209</v>
      </c>
      <c r="X160" s="86" t="s">
        <v>715</v>
      </c>
      <c r="Y160" s="86" t="s">
        <v>716</v>
      </c>
      <c r="Z160" s="37"/>
    </row>
    <row r="161" s="4" customFormat="1" ht="37.5" spans="1:26">
      <c r="A161" s="37">
        <v>147</v>
      </c>
      <c r="B161" s="37" t="s">
        <v>328</v>
      </c>
      <c r="C161" s="37" t="s">
        <v>528</v>
      </c>
      <c r="D161" s="38" t="s">
        <v>717</v>
      </c>
      <c r="E161" s="37" t="s">
        <v>73</v>
      </c>
      <c r="F161" s="37" t="s">
        <v>37</v>
      </c>
      <c r="G161" s="38" t="s">
        <v>718</v>
      </c>
      <c r="H161" s="37" t="s">
        <v>208</v>
      </c>
      <c r="I161" s="37">
        <v>137.663</v>
      </c>
      <c r="J161" s="37">
        <f t="shared" si="13"/>
        <v>123</v>
      </c>
      <c r="K161" s="37">
        <v>123</v>
      </c>
      <c r="L161" s="37"/>
      <c r="M161" s="37"/>
      <c r="N161" s="37">
        <v>1</v>
      </c>
      <c r="O161" s="37">
        <v>0</v>
      </c>
      <c r="P161" s="37">
        <v>650</v>
      </c>
      <c r="Q161" s="37">
        <v>2400</v>
      </c>
      <c r="R161" s="37">
        <v>37</v>
      </c>
      <c r="S161" s="37">
        <v>139</v>
      </c>
      <c r="T161" s="37">
        <v>5</v>
      </c>
      <c r="U161" s="37">
        <v>16</v>
      </c>
      <c r="V161" s="37" t="s">
        <v>209</v>
      </c>
      <c r="W161" s="37" t="s">
        <v>209</v>
      </c>
      <c r="X161" s="37" t="s">
        <v>719</v>
      </c>
      <c r="Y161" s="37" t="s">
        <v>533</v>
      </c>
      <c r="Z161" s="37"/>
    </row>
    <row r="162" s="4" customFormat="1" ht="37.5" spans="1:26">
      <c r="A162" s="37">
        <v>148</v>
      </c>
      <c r="B162" s="37" t="s">
        <v>198</v>
      </c>
      <c r="C162" s="37" t="s">
        <v>720</v>
      </c>
      <c r="D162" s="38" t="s">
        <v>721</v>
      </c>
      <c r="E162" s="37" t="s">
        <v>73</v>
      </c>
      <c r="F162" s="37" t="s">
        <v>37</v>
      </c>
      <c r="G162" s="38" t="s">
        <v>722</v>
      </c>
      <c r="H162" s="37" t="s">
        <v>208</v>
      </c>
      <c r="I162" s="37">
        <v>146.0324</v>
      </c>
      <c r="J162" s="37">
        <f t="shared" si="13"/>
        <v>131</v>
      </c>
      <c r="K162" s="37">
        <v>131</v>
      </c>
      <c r="L162" s="37"/>
      <c r="M162" s="37"/>
      <c r="N162" s="37">
        <v>1</v>
      </c>
      <c r="O162" s="37"/>
      <c r="P162" s="37">
        <v>69</v>
      </c>
      <c r="Q162" s="37">
        <v>198</v>
      </c>
      <c r="R162" s="37">
        <v>14</v>
      </c>
      <c r="S162" s="37">
        <v>45</v>
      </c>
      <c r="T162" s="37"/>
      <c r="U162" s="37"/>
      <c r="V162" s="37" t="s">
        <v>209</v>
      </c>
      <c r="W162" s="37" t="s">
        <v>209</v>
      </c>
      <c r="X162" s="37" t="s">
        <v>723</v>
      </c>
      <c r="Y162" s="37" t="s">
        <v>724</v>
      </c>
      <c r="Z162" s="37"/>
    </row>
    <row r="163" s="4" customFormat="1" ht="37.5" spans="1:26">
      <c r="A163" s="37">
        <v>149</v>
      </c>
      <c r="B163" s="37" t="s">
        <v>198</v>
      </c>
      <c r="C163" s="37" t="s">
        <v>725</v>
      </c>
      <c r="D163" s="38" t="s">
        <v>726</v>
      </c>
      <c r="E163" s="37" t="s">
        <v>73</v>
      </c>
      <c r="F163" s="37" t="s">
        <v>37</v>
      </c>
      <c r="G163" s="38" t="s">
        <v>727</v>
      </c>
      <c r="H163" s="37" t="s">
        <v>208</v>
      </c>
      <c r="I163" s="37">
        <v>319.5291</v>
      </c>
      <c r="J163" s="37">
        <f t="shared" si="13"/>
        <v>287</v>
      </c>
      <c r="K163" s="37">
        <v>287</v>
      </c>
      <c r="L163" s="37"/>
      <c r="M163" s="37"/>
      <c r="N163" s="37"/>
      <c r="O163" s="37"/>
      <c r="P163" s="37"/>
      <c r="Q163" s="37"/>
      <c r="R163" s="37"/>
      <c r="S163" s="37"/>
      <c r="T163" s="37"/>
      <c r="U163" s="37"/>
      <c r="V163" s="37" t="s">
        <v>209</v>
      </c>
      <c r="W163" s="37" t="s">
        <v>209</v>
      </c>
      <c r="X163" s="37"/>
      <c r="Y163" s="37" t="s">
        <v>728</v>
      </c>
      <c r="Z163" s="37"/>
    </row>
    <row r="164" s="4" customFormat="1" ht="37.5" spans="1:26">
      <c r="A164" s="37">
        <v>150</v>
      </c>
      <c r="B164" s="39" t="s">
        <v>361</v>
      </c>
      <c r="C164" s="39" t="s">
        <v>367</v>
      </c>
      <c r="D164" s="79" t="s">
        <v>729</v>
      </c>
      <c r="E164" s="37" t="s">
        <v>73</v>
      </c>
      <c r="F164" s="37" t="s">
        <v>37</v>
      </c>
      <c r="G164" s="77" t="s">
        <v>730</v>
      </c>
      <c r="H164" s="37" t="s">
        <v>208</v>
      </c>
      <c r="I164" s="37">
        <v>188.9409</v>
      </c>
      <c r="J164" s="37">
        <f t="shared" si="13"/>
        <v>170</v>
      </c>
      <c r="K164" s="37">
        <v>170</v>
      </c>
      <c r="L164" s="37"/>
      <c r="M164" s="37"/>
      <c r="N164" s="79"/>
      <c r="O164" s="84">
        <v>1</v>
      </c>
      <c r="P164" s="39">
        <v>344</v>
      </c>
      <c r="Q164" s="39">
        <v>1557</v>
      </c>
      <c r="R164" s="39">
        <v>280</v>
      </c>
      <c r="S164" s="39">
        <v>1293</v>
      </c>
      <c r="T164" s="39">
        <v>23</v>
      </c>
      <c r="U164" s="39">
        <v>99</v>
      </c>
      <c r="V164" s="37" t="s">
        <v>209</v>
      </c>
      <c r="W164" s="37" t="s">
        <v>209</v>
      </c>
      <c r="X164" s="87" t="s">
        <v>731</v>
      </c>
      <c r="Y164" s="39" t="s">
        <v>732</v>
      </c>
      <c r="Z164" s="37"/>
    </row>
    <row r="165" s="4" customFormat="1" ht="56.25" spans="1:26">
      <c r="A165" s="37">
        <v>151</v>
      </c>
      <c r="B165" s="37" t="s">
        <v>168</v>
      </c>
      <c r="C165" s="37" t="s">
        <v>733</v>
      </c>
      <c r="D165" s="38" t="s">
        <v>734</v>
      </c>
      <c r="E165" s="37" t="s">
        <v>73</v>
      </c>
      <c r="F165" s="37" t="s">
        <v>37</v>
      </c>
      <c r="G165" s="38" t="s">
        <v>735</v>
      </c>
      <c r="H165" s="37" t="s">
        <v>208</v>
      </c>
      <c r="I165" s="37">
        <v>150.8238</v>
      </c>
      <c r="J165" s="37">
        <f t="shared" si="13"/>
        <v>135</v>
      </c>
      <c r="K165" s="37">
        <v>135</v>
      </c>
      <c r="L165" s="37"/>
      <c r="M165" s="37"/>
      <c r="N165" s="37">
        <v>0</v>
      </c>
      <c r="O165" s="37">
        <v>1</v>
      </c>
      <c r="P165" s="37">
        <v>195</v>
      </c>
      <c r="Q165" s="37">
        <v>706</v>
      </c>
      <c r="R165" s="37">
        <v>87</v>
      </c>
      <c r="S165" s="37">
        <v>319</v>
      </c>
      <c r="T165" s="37"/>
      <c r="U165" s="37"/>
      <c r="V165" s="37" t="s">
        <v>209</v>
      </c>
      <c r="W165" s="37" t="s">
        <v>209</v>
      </c>
      <c r="X165" s="37" t="s">
        <v>736</v>
      </c>
      <c r="Y165" s="37" t="s">
        <v>737</v>
      </c>
      <c r="Z165" s="37"/>
    </row>
    <row r="166" s="4" customFormat="1" ht="37.5" spans="1:26">
      <c r="A166" s="37">
        <v>152</v>
      </c>
      <c r="B166" s="37" t="s">
        <v>168</v>
      </c>
      <c r="C166" s="37" t="s">
        <v>554</v>
      </c>
      <c r="D166" s="38" t="s">
        <v>738</v>
      </c>
      <c r="E166" s="37" t="s">
        <v>73</v>
      </c>
      <c r="F166" s="37" t="s">
        <v>37</v>
      </c>
      <c r="G166" s="38" t="s">
        <v>739</v>
      </c>
      <c r="H166" s="37" t="s">
        <v>208</v>
      </c>
      <c r="I166" s="37">
        <v>139.346</v>
      </c>
      <c r="J166" s="37">
        <f t="shared" si="13"/>
        <v>125</v>
      </c>
      <c r="K166" s="37">
        <v>125</v>
      </c>
      <c r="L166" s="37"/>
      <c r="M166" s="37"/>
      <c r="N166" s="37">
        <v>1</v>
      </c>
      <c r="O166" s="37">
        <v>0</v>
      </c>
      <c r="P166" s="37">
        <v>60</v>
      </c>
      <c r="Q166" s="37">
        <v>256</v>
      </c>
      <c r="R166" s="37">
        <v>5</v>
      </c>
      <c r="S166" s="37">
        <v>27</v>
      </c>
      <c r="T166" s="37"/>
      <c r="U166" s="37"/>
      <c r="V166" s="37" t="s">
        <v>209</v>
      </c>
      <c r="W166" s="37" t="s">
        <v>209</v>
      </c>
      <c r="X166" s="37" t="s">
        <v>740</v>
      </c>
      <c r="Y166" s="37" t="s">
        <v>741</v>
      </c>
      <c r="Z166" s="37"/>
    </row>
    <row r="167" s="4" customFormat="1" ht="37.5" spans="1:26">
      <c r="A167" s="37">
        <v>153</v>
      </c>
      <c r="B167" s="37" t="s">
        <v>120</v>
      </c>
      <c r="C167" s="37" t="s">
        <v>174</v>
      </c>
      <c r="D167" s="38" t="s">
        <v>742</v>
      </c>
      <c r="E167" s="37" t="s">
        <v>73</v>
      </c>
      <c r="F167" s="37" t="s">
        <v>37</v>
      </c>
      <c r="G167" s="38" t="s">
        <v>743</v>
      </c>
      <c r="H167" s="37" t="s">
        <v>208</v>
      </c>
      <c r="I167" s="37">
        <v>156.933</v>
      </c>
      <c r="J167" s="37">
        <f t="shared" si="13"/>
        <v>140</v>
      </c>
      <c r="K167" s="37">
        <v>121</v>
      </c>
      <c r="L167" s="37">
        <v>19</v>
      </c>
      <c r="M167" s="37"/>
      <c r="N167" s="37"/>
      <c r="O167" s="37">
        <v>1</v>
      </c>
      <c r="P167" s="37">
        <v>527</v>
      </c>
      <c r="Q167" s="37">
        <v>1987</v>
      </c>
      <c r="R167" s="37">
        <v>83</v>
      </c>
      <c r="S167" s="37">
        <v>349</v>
      </c>
      <c r="T167" s="37"/>
      <c r="U167" s="37"/>
      <c r="V167" s="37" t="s">
        <v>209</v>
      </c>
      <c r="W167" s="37" t="s">
        <v>209</v>
      </c>
      <c r="X167" s="37" t="s">
        <v>744</v>
      </c>
      <c r="Y167" s="37" t="s">
        <v>745</v>
      </c>
      <c r="Z167" s="37"/>
    </row>
    <row r="168" s="4" customFormat="1" ht="37.5" spans="1:26">
      <c r="A168" s="37">
        <v>154</v>
      </c>
      <c r="B168" s="39" t="s">
        <v>120</v>
      </c>
      <c r="C168" s="39" t="s">
        <v>174</v>
      </c>
      <c r="D168" s="38" t="s">
        <v>746</v>
      </c>
      <c r="E168" s="42" t="s">
        <v>73</v>
      </c>
      <c r="F168" s="37" t="s">
        <v>37</v>
      </c>
      <c r="G168" s="38" t="s">
        <v>746</v>
      </c>
      <c r="H168" s="37" t="s">
        <v>208</v>
      </c>
      <c r="I168" s="37">
        <v>151.9984</v>
      </c>
      <c r="J168" s="37">
        <f t="shared" si="13"/>
        <v>136</v>
      </c>
      <c r="K168" s="37">
        <v>114</v>
      </c>
      <c r="L168" s="37">
        <v>22</v>
      </c>
      <c r="M168" s="37"/>
      <c r="N168" s="40"/>
      <c r="O168" s="84">
        <v>1</v>
      </c>
      <c r="P168" s="84">
        <v>527</v>
      </c>
      <c r="Q168" s="84">
        <v>1987</v>
      </c>
      <c r="R168" s="84">
        <v>83</v>
      </c>
      <c r="S168" s="84">
        <v>349</v>
      </c>
      <c r="T168" s="84"/>
      <c r="U168" s="84"/>
      <c r="V168" s="37" t="s">
        <v>209</v>
      </c>
      <c r="W168" s="37" t="s">
        <v>209</v>
      </c>
      <c r="X168" s="39" t="s">
        <v>747</v>
      </c>
      <c r="Y168" s="39" t="s">
        <v>748</v>
      </c>
      <c r="Z168" s="37"/>
    </row>
    <row r="169" s="4" customFormat="1" ht="37.5" spans="1:26">
      <c r="A169" s="37">
        <v>155</v>
      </c>
      <c r="B169" s="37" t="s">
        <v>297</v>
      </c>
      <c r="C169" s="37" t="s">
        <v>394</v>
      </c>
      <c r="D169" s="38" t="s">
        <v>749</v>
      </c>
      <c r="E169" s="37" t="s">
        <v>73</v>
      </c>
      <c r="F169" s="37" t="s">
        <v>37</v>
      </c>
      <c r="G169" s="38" t="s">
        <v>750</v>
      </c>
      <c r="H169" s="37" t="s">
        <v>208</v>
      </c>
      <c r="I169" s="37">
        <v>179.8565</v>
      </c>
      <c r="J169" s="37">
        <f t="shared" si="13"/>
        <v>161</v>
      </c>
      <c r="K169" s="37">
        <v>120</v>
      </c>
      <c r="L169" s="37">
        <v>41</v>
      </c>
      <c r="M169" s="37"/>
      <c r="N169" s="37"/>
      <c r="O169" s="37">
        <v>1</v>
      </c>
      <c r="P169" s="37">
        <v>240</v>
      </c>
      <c r="Q169" s="37">
        <v>800</v>
      </c>
      <c r="R169" s="37">
        <v>46</v>
      </c>
      <c r="S169" s="37">
        <v>208</v>
      </c>
      <c r="T169" s="37"/>
      <c r="U169" s="37"/>
      <c r="V169" s="37" t="s">
        <v>209</v>
      </c>
      <c r="W169" s="37" t="s">
        <v>209</v>
      </c>
      <c r="X169" s="37" t="s">
        <v>751</v>
      </c>
      <c r="Y169" s="37" t="s">
        <v>752</v>
      </c>
      <c r="Z169" s="37"/>
    </row>
    <row r="170" s="4" customFormat="1" ht="37.5" spans="1:26">
      <c r="A170" s="37">
        <v>156</v>
      </c>
      <c r="B170" s="37" t="s">
        <v>297</v>
      </c>
      <c r="C170" s="37" t="s">
        <v>575</v>
      </c>
      <c r="D170" s="38" t="s">
        <v>753</v>
      </c>
      <c r="E170" s="37" t="s">
        <v>73</v>
      </c>
      <c r="F170" s="37" t="s">
        <v>37</v>
      </c>
      <c r="G170" s="38" t="s">
        <v>754</v>
      </c>
      <c r="H170" s="37" t="s">
        <v>208</v>
      </c>
      <c r="I170" s="37">
        <v>181.4899</v>
      </c>
      <c r="J170" s="37">
        <f t="shared" si="13"/>
        <v>163</v>
      </c>
      <c r="K170" s="37">
        <v>122</v>
      </c>
      <c r="L170" s="37">
        <v>41</v>
      </c>
      <c r="M170" s="37"/>
      <c r="N170" s="37"/>
      <c r="O170" s="37">
        <v>1</v>
      </c>
      <c r="P170" s="37">
        <v>208</v>
      </c>
      <c r="Q170" s="37">
        <v>1207</v>
      </c>
      <c r="R170" s="37">
        <v>57</v>
      </c>
      <c r="S170" s="37">
        <v>316</v>
      </c>
      <c r="T170" s="37"/>
      <c r="U170" s="37"/>
      <c r="V170" s="37" t="s">
        <v>209</v>
      </c>
      <c r="W170" s="37" t="s">
        <v>209</v>
      </c>
      <c r="X170" s="37" t="s">
        <v>755</v>
      </c>
      <c r="Y170" s="37" t="s">
        <v>756</v>
      </c>
      <c r="Z170" s="37"/>
    </row>
    <row r="171" s="4" customFormat="1" ht="75" spans="1:26">
      <c r="A171" s="37">
        <v>157</v>
      </c>
      <c r="B171" s="37" t="s">
        <v>297</v>
      </c>
      <c r="C171" s="37" t="s">
        <v>757</v>
      </c>
      <c r="D171" s="38" t="s">
        <v>758</v>
      </c>
      <c r="E171" s="37" t="s">
        <v>73</v>
      </c>
      <c r="F171" s="37" t="s">
        <v>37</v>
      </c>
      <c r="G171" s="38" t="s">
        <v>759</v>
      </c>
      <c r="H171" s="37" t="s">
        <v>208</v>
      </c>
      <c r="I171" s="37">
        <v>63.9245</v>
      </c>
      <c r="J171" s="37">
        <f t="shared" si="13"/>
        <v>57</v>
      </c>
      <c r="K171" s="37">
        <v>42</v>
      </c>
      <c r="L171" s="37">
        <v>15</v>
      </c>
      <c r="M171" s="37"/>
      <c r="N171" s="37"/>
      <c r="O171" s="37">
        <v>1</v>
      </c>
      <c r="P171" s="37">
        <v>478</v>
      </c>
      <c r="Q171" s="37">
        <v>1949</v>
      </c>
      <c r="R171" s="37">
        <v>271</v>
      </c>
      <c r="S171" s="37">
        <v>1133</v>
      </c>
      <c r="T171" s="37"/>
      <c r="U171" s="37"/>
      <c r="V171" s="37" t="s">
        <v>209</v>
      </c>
      <c r="W171" s="37" t="s">
        <v>209</v>
      </c>
      <c r="X171" s="37" t="s">
        <v>760</v>
      </c>
      <c r="Y171" s="37" t="s">
        <v>761</v>
      </c>
      <c r="Z171" s="37"/>
    </row>
    <row r="172" s="4" customFormat="1" ht="37.5" spans="1:26">
      <c r="A172" s="37">
        <v>158</v>
      </c>
      <c r="B172" s="37" t="s">
        <v>126</v>
      </c>
      <c r="C172" s="37" t="s">
        <v>599</v>
      </c>
      <c r="D172" s="38" t="s">
        <v>762</v>
      </c>
      <c r="E172" s="37" t="s">
        <v>73</v>
      </c>
      <c r="F172" s="37" t="s">
        <v>37</v>
      </c>
      <c r="G172" s="38" t="s">
        <v>763</v>
      </c>
      <c r="H172" s="37" t="s">
        <v>208</v>
      </c>
      <c r="I172" s="37">
        <v>192.06134</v>
      </c>
      <c r="J172" s="37">
        <f t="shared" si="13"/>
        <v>172</v>
      </c>
      <c r="K172" s="37">
        <v>139</v>
      </c>
      <c r="L172" s="37">
        <v>33</v>
      </c>
      <c r="M172" s="37"/>
      <c r="N172" s="37"/>
      <c r="O172" s="37">
        <v>1</v>
      </c>
      <c r="P172" s="37">
        <v>415</v>
      </c>
      <c r="Q172" s="37">
        <v>2145</v>
      </c>
      <c r="R172" s="37">
        <v>276</v>
      </c>
      <c r="S172" s="37">
        <v>1422</v>
      </c>
      <c r="T172" s="37"/>
      <c r="U172" s="37"/>
      <c r="V172" s="37" t="s">
        <v>209</v>
      </c>
      <c r="W172" s="37" t="s">
        <v>209</v>
      </c>
      <c r="X172" s="37" t="s">
        <v>736</v>
      </c>
      <c r="Y172" s="37" t="s">
        <v>764</v>
      </c>
      <c r="Z172" s="37"/>
    </row>
    <row r="173" s="4" customFormat="1" ht="37.5" spans="1:26">
      <c r="A173" s="37">
        <v>159</v>
      </c>
      <c r="B173" s="37" t="s">
        <v>126</v>
      </c>
      <c r="C173" s="37" t="s">
        <v>765</v>
      </c>
      <c r="D173" s="38" t="s">
        <v>766</v>
      </c>
      <c r="E173" s="37" t="s">
        <v>73</v>
      </c>
      <c r="F173" s="37" t="s">
        <v>37</v>
      </c>
      <c r="G173" s="38" t="s">
        <v>767</v>
      </c>
      <c r="H173" s="37" t="s">
        <v>208</v>
      </c>
      <c r="I173" s="81">
        <v>171.786656</v>
      </c>
      <c r="J173" s="37">
        <f t="shared" si="13"/>
        <v>154</v>
      </c>
      <c r="K173" s="37">
        <v>109</v>
      </c>
      <c r="L173" s="37">
        <v>45</v>
      </c>
      <c r="M173" s="37"/>
      <c r="N173" s="37">
        <v>1</v>
      </c>
      <c r="O173" s="37"/>
      <c r="P173" s="37">
        <v>218</v>
      </c>
      <c r="Q173" s="37">
        <v>716</v>
      </c>
      <c r="R173" s="37">
        <v>23</v>
      </c>
      <c r="S173" s="37">
        <v>99</v>
      </c>
      <c r="T173" s="37"/>
      <c r="U173" s="37"/>
      <c r="V173" s="37" t="s">
        <v>209</v>
      </c>
      <c r="W173" s="37" t="s">
        <v>209</v>
      </c>
      <c r="X173" s="37" t="s">
        <v>768</v>
      </c>
      <c r="Y173" s="37" t="s">
        <v>769</v>
      </c>
      <c r="Z173" s="37"/>
    </row>
    <row r="174" s="4" customFormat="1" ht="37.5" spans="1:26">
      <c r="A174" s="37">
        <v>160</v>
      </c>
      <c r="B174" s="37" t="s">
        <v>44</v>
      </c>
      <c r="C174" s="37" t="s">
        <v>770</v>
      </c>
      <c r="D174" s="38" t="s">
        <v>771</v>
      </c>
      <c r="E174" s="37" t="s">
        <v>73</v>
      </c>
      <c r="F174" s="37" t="s">
        <v>37</v>
      </c>
      <c r="G174" s="38" t="s">
        <v>772</v>
      </c>
      <c r="H174" s="37" t="s">
        <v>208</v>
      </c>
      <c r="I174" s="81">
        <v>234.7731</v>
      </c>
      <c r="J174" s="37">
        <f t="shared" si="13"/>
        <v>211</v>
      </c>
      <c r="K174" s="37">
        <v>166</v>
      </c>
      <c r="L174" s="37">
        <v>45</v>
      </c>
      <c r="M174" s="37"/>
      <c r="N174" s="37">
        <v>1</v>
      </c>
      <c r="O174" s="37">
        <v>0</v>
      </c>
      <c r="P174" s="37">
        <v>490</v>
      </c>
      <c r="Q174" s="37">
        <v>1849</v>
      </c>
      <c r="R174" s="37">
        <v>81</v>
      </c>
      <c r="S174" s="37">
        <v>323</v>
      </c>
      <c r="T174" s="37">
        <v>9</v>
      </c>
      <c r="U174" s="37">
        <v>36</v>
      </c>
      <c r="V174" s="37" t="s">
        <v>209</v>
      </c>
      <c r="W174" s="37" t="s">
        <v>209</v>
      </c>
      <c r="X174" s="37" t="s">
        <v>773</v>
      </c>
      <c r="Y174" s="37" t="s">
        <v>774</v>
      </c>
      <c r="Z174" s="37"/>
    </row>
    <row r="175" s="4" customFormat="1" ht="37.5" spans="1:26">
      <c r="A175" s="37">
        <v>161</v>
      </c>
      <c r="B175" s="54" t="s">
        <v>50</v>
      </c>
      <c r="C175" s="54" t="s">
        <v>775</v>
      </c>
      <c r="D175" s="54" t="s">
        <v>776</v>
      </c>
      <c r="E175" s="39" t="s">
        <v>73</v>
      </c>
      <c r="F175" s="37" t="s">
        <v>37</v>
      </c>
      <c r="G175" s="43" t="s">
        <v>777</v>
      </c>
      <c r="H175" s="37" t="s">
        <v>208</v>
      </c>
      <c r="I175" s="81">
        <v>145.7553</v>
      </c>
      <c r="J175" s="37">
        <f t="shared" si="13"/>
        <v>134</v>
      </c>
      <c r="K175" s="37">
        <v>112</v>
      </c>
      <c r="L175" s="37">
        <v>22</v>
      </c>
      <c r="M175" s="37"/>
      <c r="N175" s="54"/>
      <c r="O175" s="85">
        <v>1</v>
      </c>
      <c r="P175" s="85">
        <v>735</v>
      </c>
      <c r="Q175" s="85">
        <v>3054</v>
      </c>
      <c r="R175" s="85">
        <v>384</v>
      </c>
      <c r="S175" s="85">
        <v>1746</v>
      </c>
      <c r="T175" s="85"/>
      <c r="U175" s="37"/>
      <c r="V175" s="37" t="s">
        <v>209</v>
      </c>
      <c r="W175" s="37" t="s">
        <v>209</v>
      </c>
      <c r="X175" s="54" t="s">
        <v>778</v>
      </c>
      <c r="Y175" s="88" t="s">
        <v>779</v>
      </c>
      <c r="Z175" s="37"/>
    </row>
    <row r="176" s="4" customFormat="1" ht="56.25" spans="1:26">
      <c r="A176" s="37">
        <v>162</v>
      </c>
      <c r="B176" s="37" t="s">
        <v>50</v>
      </c>
      <c r="C176" s="37" t="s">
        <v>780</v>
      </c>
      <c r="D176" s="38" t="s">
        <v>781</v>
      </c>
      <c r="E176" s="37" t="s">
        <v>73</v>
      </c>
      <c r="F176" s="37" t="s">
        <v>37</v>
      </c>
      <c r="G176" s="38" t="s">
        <v>782</v>
      </c>
      <c r="H176" s="37" t="s">
        <v>208</v>
      </c>
      <c r="I176" s="81">
        <v>108.3655</v>
      </c>
      <c r="J176" s="37">
        <f t="shared" si="13"/>
        <v>97</v>
      </c>
      <c r="K176" s="37">
        <v>70</v>
      </c>
      <c r="L176" s="37">
        <v>27</v>
      </c>
      <c r="M176" s="37"/>
      <c r="N176" s="37"/>
      <c r="O176" s="37">
        <v>1</v>
      </c>
      <c r="P176" s="37">
        <v>699</v>
      </c>
      <c r="Q176" s="37">
        <v>2787</v>
      </c>
      <c r="R176" s="37">
        <v>238</v>
      </c>
      <c r="S176" s="37">
        <v>886</v>
      </c>
      <c r="T176" s="37"/>
      <c r="U176" s="37"/>
      <c r="V176" s="37" t="s">
        <v>209</v>
      </c>
      <c r="W176" s="37" t="s">
        <v>209</v>
      </c>
      <c r="X176" s="37" t="s">
        <v>783</v>
      </c>
      <c r="Y176" s="37" t="s">
        <v>784</v>
      </c>
      <c r="Z176" s="37"/>
    </row>
    <row r="177" s="4" customFormat="1" ht="37.5" spans="1:26">
      <c r="A177" s="37">
        <v>163</v>
      </c>
      <c r="B177" s="37" t="s">
        <v>50</v>
      </c>
      <c r="C177" s="37" t="s">
        <v>302</v>
      </c>
      <c r="D177" s="38" t="s">
        <v>785</v>
      </c>
      <c r="E177" s="37" t="s">
        <v>73</v>
      </c>
      <c r="F177" s="37" t="s">
        <v>37</v>
      </c>
      <c r="G177" s="38" t="s">
        <v>786</v>
      </c>
      <c r="H177" s="37" t="s">
        <v>208</v>
      </c>
      <c r="I177" s="37">
        <v>254.678</v>
      </c>
      <c r="J177" s="37">
        <f t="shared" si="13"/>
        <v>229</v>
      </c>
      <c r="K177" s="37">
        <v>133</v>
      </c>
      <c r="L177" s="37">
        <v>96</v>
      </c>
      <c r="M177" s="37"/>
      <c r="N177" s="37"/>
      <c r="O177" s="37">
        <v>1</v>
      </c>
      <c r="P177" s="37">
        <v>446</v>
      </c>
      <c r="Q177" s="37">
        <v>1723</v>
      </c>
      <c r="R177" s="37">
        <v>192</v>
      </c>
      <c r="S177" s="37">
        <v>800</v>
      </c>
      <c r="T177" s="37"/>
      <c r="U177" s="37"/>
      <c r="V177" s="37" t="s">
        <v>209</v>
      </c>
      <c r="W177" s="37" t="s">
        <v>209</v>
      </c>
      <c r="X177" s="37" t="s">
        <v>787</v>
      </c>
      <c r="Y177" s="37" t="s">
        <v>788</v>
      </c>
      <c r="Z177" s="37"/>
    </row>
    <row r="178" s="4" customFormat="1" ht="18.75" spans="1:26">
      <c r="A178" s="30" t="s">
        <v>789</v>
      </c>
      <c r="B178" s="31"/>
      <c r="C178" s="31" t="s">
        <v>32</v>
      </c>
      <c r="D178" s="32"/>
      <c r="E178" s="33" t="s">
        <v>32</v>
      </c>
      <c r="F178" s="34"/>
      <c r="G178" s="35"/>
      <c r="H178" s="36"/>
      <c r="I178" s="51">
        <f>SUM(I179:I185)</f>
        <v>1382.297241</v>
      </c>
      <c r="J178" s="51">
        <f>SUM(J179:J185)</f>
        <v>1150</v>
      </c>
      <c r="K178" s="51">
        <f>SUM(K179:K185)</f>
        <v>1150</v>
      </c>
      <c r="L178" s="51">
        <f>SUM(L179:L185)</f>
        <v>0</v>
      </c>
      <c r="M178" s="51">
        <f>SUM(M179:M185)</f>
        <v>0</v>
      </c>
      <c r="N178" s="51">
        <f t="shared" ref="N178:U178" si="15">SUM(N179:N185)</f>
        <v>1</v>
      </c>
      <c r="O178" s="51">
        <f t="shared" si="15"/>
        <v>6</v>
      </c>
      <c r="P178" s="51">
        <f t="shared" si="15"/>
        <v>4461</v>
      </c>
      <c r="Q178" s="51">
        <f t="shared" si="15"/>
        <v>16784</v>
      </c>
      <c r="R178" s="51">
        <f t="shared" si="15"/>
        <v>1518</v>
      </c>
      <c r="S178" s="51">
        <f t="shared" si="15"/>
        <v>6249</v>
      </c>
      <c r="T178" s="51">
        <f t="shared" si="15"/>
        <v>0</v>
      </c>
      <c r="U178" s="51">
        <f t="shared" si="15"/>
        <v>0</v>
      </c>
      <c r="V178" s="37"/>
      <c r="W178" s="37"/>
      <c r="X178" s="37"/>
      <c r="Y178" s="37"/>
      <c r="Z178" s="37"/>
    </row>
    <row r="179" s="4" customFormat="1" ht="46" customHeight="1" spans="1:26">
      <c r="A179" s="37">
        <v>164</v>
      </c>
      <c r="B179" s="37" t="s">
        <v>162</v>
      </c>
      <c r="C179" s="37" t="s">
        <v>790</v>
      </c>
      <c r="D179" s="38" t="s">
        <v>791</v>
      </c>
      <c r="E179" s="37" t="s">
        <v>73</v>
      </c>
      <c r="F179" s="37" t="s">
        <v>37</v>
      </c>
      <c r="G179" s="38" t="s">
        <v>792</v>
      </c>
      <c r="H179" s="37" t="s">
        <v>76</v>
      </c>
      <c r="I179" s="37">
        <v>276.614753</v>
      </c>
      <c r="J179" s="37">
        <f t="shared" ref="J179:J185" si="16">K179+L179+M179</f>
        <v>235</v>
      </c>
      <c r="K179" s="37">
        <v>235</v>
      </c>
      <c r="L179" s="37"/>
      <c r="M179" s="37"/>
      <c r="N179" s="37"/>
      <c r="O179" s="37">
        <v>1</v>
      </c>
      <c r="P179" s="37">
        <v>554</v>
      </c>
      <c r="Q179" s="37">
        <v>2254</v>
      </c>
      <c r="R179" s="37">
        <v>210</v>
      </c>
      <c r="S179" s="37">
        <v>833</v>
      </c>
      <c r="T179" s="37"/>
      <c r="U179" s="37"/>
      <c r="V179" s="37" t="s">
        <v>793</v>
      </c>
      <c r="W179" s="37" t="s">
        <v>793</v>
      </c>
      <c r="X179" s="37" t="s">
        <v>794</v>
      </c>
      <c r="Y179" s="89" t="s">
        <v>795</v>
      </c>
      <c r="Z179" s="37" t="s">
        <v>796</v>
      </c>
    </row>
    <row r="180" s="4" customFormat="1" ht="46" customHeight="1" spans="1:26">
      <c r="A180" s="37">
        <v>165</v>
      </c>
      <c r="B180" s="37" t="s">
        <v>247</v>
      </c>
      <c r="C180" s="37" t="s">
        <v>336</v>
      </c>
      <c r="D180" s="38" t="s">
        <v>797</v>
      </c>
      <c r="E180" s="37" t="s">
        <v>73</v>
      </c>
      <c r="F180" s="37" t="s">
        <v>37</v>
      </c>
      <c r="G180" s="38" t="s">
        <v>798</v>
      </c>
      <c r="H180" s="37" t="s">
        <v>76</v>
      </c>
      <c r="I180" s="37">
        <v>188.935</v>
      </c>
      <c r="J180" s="37">
        <f t="shared" si="16"/>
        <v>145</v>
      </c>
      <c r="K180" s="37">
        <v>145</v>
      </c>
      <c r="L180" s="37"/>
      <c r="M180" s="37"/>
      <c r="N180" s="37">
        <v>1</v>
      </c>
      <c r="O180" s="37"/>
      <c r="P180" s="37">
        <v>1211</v>
      </c>
      <c r="Q180" s="37">
        <v>4110</v>
      </c>
      <c r="R180" s="37">
        <v>250</v>
      </c>
      <c r="S180" s="37">
        <v>1057</v>
      </c>
      <c r="T180" s="37"/>
      <c r="U180" s="37"/>
      <c r="V180" s="37" t="s">
        <v>793</v>
      </c>
      <c r="W180" s="37" t="s">
        <v>793</v>
      </c>
      <c r="X180" s="37" t="s">
        <v>798</v>
      </c>
      <c r="Y180" s="89" t="s">
        <v>799</v>
      </c>
      <c r="Z180" s="37" t="s">
        <v>796</v>
      </c>
    </row>
    <row r="181" s="10" customFormat="1" ht="66" customHeight="1" spans="1:26">
      <c r="A181" s="37">
        <v>166</v>
      </c>
      <c r="B181" s="37" t="s">
        <v>57</v>
      </c>
      <c r="C181" s="37" t="s">
        <v>800</v>
      </c>
      <c r="D181" s="38" t="s">
        <v>801</v>
      </c>
      <c r="E181" s="37" t="s">
        <v>73</v>
      </c>
      <c r="F181" s="37" t="s">
        <v>37</v>
      </c>
      <c r="G181" s="38" t="s">
        <v>802</v>
      </c>
      <c r="H181" s="37" t="s">
        <v>76</v>
      </c>
      <c r="I181" s="37">
        <v>262.6647</v>
      </c>
      <c r="J181" s="37">
        <f t="shared" si="16"/>
        <v>225</v>
      </c>
      <c r="K181" s="37">
        <v>225</v>
      </c>
      <c r="L181" s="37"/>
      <c r="M181" s="37"/>
      <c r="N181" s="37"/>
      <c r="O181" s="37">
        <v>1</v>
      </c>
      <c r="P181" s="37">
        <f>125+167</f>
        <v>292</v>
      </c>
      <c r="Q181" s="37">
        <f>505+594</f>
        <v>1099</v>
      </c>
      <c r="R181" s="37">
        <f>7+16</f>
        <v>23</v>
      </c>
      <c r="S181" s="37">
        <v>74</v>
      </c>
      <c r="T181" s="37"/>
      <c r="U181" s="37"/>
      <c r="V181" s="37" t="s">
        <v>793</v>
      </c>
      <c r="W181" s="37" t="s">
        <v>793</v>
      </c>
      <c r="X181" s="37" t="s">
        <v>802</v>
      </c>
      <c r="Y181" s="89" t="s">
        <v>803</v>
      </c>
      <c r="Z181" s="37" t="s">
        <v>796</v>
      </c>
    </row>
    <row r="182" s="4" customFormat="1" ht="46" customHeight="1" spans="1:26">
      <c r="A182" s="37">
        <v>167</v>
      </c>
      <c r="B182" s="37" t="s">
        <v>297</v>
      </c>
      <c r="C182" s="37" t="s">
        <v>757</v>
      </c>
      <c r="D182" s="38" t="s">
        <v>804</v>
      </c>
      <c r="E182" s="37" t="s">
        <v>73</v>
      </c>
      <c r="F182" s="37" t="s">
        <v>37</v>
      </c>
      <c r="G182" s="38" t="s">
        <v>805</v>
      </c>
      <c r="H182" s="37" t="s">
        <v>76</v>
      </c>
      <c r="I182" s="37">
        <v>264.9043</v>
      </c>
      <c r="J182" s="37">
        <f t="shared" si="16"/>
        <v>225</v>
      </c>
      <c r="K182" s="37">
        <v>225</v>
      </c>
      <c r="L182" s="37"/>
      <c r="M182" s="37"/>
      <c r="N182" s="37"/>
      <c r="O182" s="37">
        <v>1</v>
      </c>
      <c r="P182" s="37">
        <v>478</v>
      </c>
      <c r="Q182" s="37">
        <v>1949</v>
      </c>
      <c r="R182" s="37">
        <v>271</v>
      </c>
      <c r="S182" s="37">
        <v>1133</v>
      </c>
      <c r="T182" s="37"/>
      <c r="U182" s="37"/>
      <c r="V182" s="37" t="s">
        <v>793</v>
      </c>
      <c r="W182" s="37" t="s">
        <v>793</v>
      </c>
      <c r="X182" s="37" t="s">
        <v>805</v>
      </c>
      <c r="Y182" s="89" t="s">
        <v>806</v>
      </c>
      <c r="Z182" s="37" t="s">
        <v>796</v>
      </c>
    </row>
    <row r="183" s="4" customFormat="1" ht="46" customHeight="1" spans="1:26">
      <c r="A183" s="37">
        <v>168</v>
      </c>
      <c r="B183" s="37" t="s">
        <v>44</v>
      </c>
      <c r="C183" s="37" t="s">
        <v>45</v>
      </c>
      <c r="D183" s="38" t="s">
        <v>807</v>
      </c>
      <c r="E183" s="37" t="s">
        <v>73</v>
      </c>
      <c r="F183" s="37" t="s">
        <v>37</v>
      </c>
      <c r="G183" s="38" t="s">
        <v>808</v>
      </c>
      <c r="H183" s="37" t="s">
        <v>76</v>
      </c>
      <c r="I183" s="37">
        <v>190.0214</v>
      </c>
      <c r="J183" s="37">
        <f t="shared" si="16"/>
        <v>160</v>
      </c>
      <c r="K183" s="37">
        <v>160</v>
      </c>
      <c r="L183" s="37"/>
      <c r="M183" s="37"/>
      <c r="N183" s="37"/>
      <c r="O183" s="37">
        <v>1</v>
      </c>
      <c r="P183" s="37">
        <v>694</v>
      </c>
      <c r="Q183" s="37">
        <v>2554</v>
      </c>
      <c r="R183" s="37">
        <v>441</v>
      </c>
      <c r="S183" s="37">
        <v>1806</v>
      </c>
      <c r="T183" s="37"/>
      <c r="U183" s="37"/>
      <c r="V183" s="37" t="s">
        <v>793</v>
      </c>
      <c r="W183" s="37" t="s">
        <v>793</v>
      </c>
      <c r="X183" s="37" t="s">
        <v>809</v>
      </c>
      <c r="Y183" s="89" t="s">
        <v>810</v>
      </c>
      <c r="Z183" s="37" t="s">
        <v>796</v>
      </c>
    </row>
    <row r="184" s="4" customFormat="1" ht="46" customHeight="1" spans="1:26">
      <c r="A184" s="37">
        <v>169</v>
      </c>
      <c r="B184" s="37" t="s">
        <v>33</v>
      </c>
      <c r="C184" s="37" t="s">
        <v>439</v>
      </c>
      <c r="D184" s="38" t="s">
        <v>811</v>
      </c>
      <c r="E184" s="37" t="s">
        <v>73</v>
      </c>
      <c r="F184" s="37" t="s">
        <v>37</v>
      </c>
      <c r="G184" s="38" t="s">
        <v>812</v>
      </c>
      <c r="H184" s="37" t="s">
        <v>76</v>
      </c>
      <c r="I184" s="37">
        <v>166.626</v>
      </c>
      <c r="J184" s="37">
        <f t="shared" si="16"/>
        <v>135</v>
      </c>
      <c r="K184" s="37">
        <v>135</v>
      </c>
      <c r="L184" s="37"/>
      <c r="M184" s="37"/>
      <c r="N184" s="37"/>
      <c r="O184" s="37">
        <v>1</v>
      </c>
      <c r="P184" s="37">
        <v>497</v>
      </c>
      <c r="Q184" s="37">
        <v>1960</v>
      </c>
      <c r="R184" s="37">
        <v>41</v>
      </c>
      <c r="S184" s="37">
        <v>170</v>
      </c>
      <c r="T184" s="37"/>
      <c r="U184" s="37"/>
      <c r="V184" s="37" t="s">
        <v>793</v>
      </c>
      <c r="W184" s="37" t="s">
        <v>793</v>
      </c>
      <c r="X184" s="37" t="s">
        <v>812</v>
      </c>
      <c r="Y184" s="89" t="s">
        <v>813</v>
      </c>
      <c r="Z184" s="37" t="s">
        <v>796</v>
      </c>
    </row>
    <row r="185" s="4" customFormat="1" ht="46" customHeight="1" spans="1:26">
      <c r="A185" s="37">
        <v>170</v>
      </c>
      <c r="B185" s="37" t="s">
        <v>50</v>
      </c>
      <c r="C185" s="37" t="s">
        <v>814</v>
      </c>
      <c r="D185" s="38" t="s">
        <v>815</v>
      </c>
      <c r="E185" s="37" t="s">
        <v>36</v>
      </c>
      <c r="F185" s="37" t="s">
        <v>37</v>
      </c>
      <c r="G185" s="38" t="s">
        <v>816</v>
      </c>
      <c r="H185" s="37" t="s">
        <v>76</v>
      </c>
      <c r="I185" s="37">
        <v>32.531088</v>
      </c>
      <c r="J185" s="37">
        <f t="shared" si="16"/>
        <v>25</v>
      </c>
      <c r="K185" s="37">
        <v>25</v>
      </c>
      <c r="L185" s="37"/>
      <c r="M185" s="37"/>
      <c r="N185" s="37"/>
      <c r="O185" s="37">
        <v>1</v>
      </c>
      <c r="P185" s="37">
        <v>735</v>
      </c>
      <c r="Q185" s="37">
        <v>2858</v>
      </c>
      <c r="R185" s="37">
        <v>282</v>
      </c>
      <c r="S185" s="37">
        <v>1176</v>
      </c>
      <c r="T185" s="37"/>
      <c r="U185" s="37"/>
      <c r="V185" s="37" t="s">
        <v>793</v>
      </c>
      <c r="W185" s="37" t="s">
        <v>793</v>
      </c>
      <c r="X185" s="37" t="s">
        <v>817</v>
      </c>
      <c r="Y185" s="89" t="s">
        <v>818</v>
      </c>
      <c r="Z185" s="37" t="s">
        <v>796</v>
      </c>
    </row>
    <row r="186" s="4" customFormat="1" ht="18.75" spans="1:26">
      <c r="A186" s="30" t="s">
        <v>819</v>
      </c>
      <c r="B186" s="31"/>
      <c r="C186" s="31" t="s">
        <v>32</v>
      </c>
      <c r="D186" s="32"/>
      <c r="E186" s="33" t="s">
        <v>32</v>
      </c>
      <c r="F186" s="34"/>
      <c r="G186" s="35"/>
      <c r="H186" s="36"/>
      <c r="I186" s="51">
        <f>SUM(I187:I216)</f>
        <v>3451.2596</v>
      </c>
      <c r="J186" s="51">
        <f>SUM(J187:J216)</f>
        <v>2633</v>
      </c>
      <c r="K186" s="51">
        <f>SUM(K187:K216)</f>
        <v>1443</v>
      </c>
      <c r="L186" s="51">
        <f>SUM(L187:L216)</f>
        <v>1190</v>
      </c>
      <c r="M186" s="51">
        <f>SUM(M187:M216)</f>
        <v>0</v>
      </c>
      <c r="N186" s="51">
        <f t="shared" ref="N186:U186" si="17">SUM(N187:N216)</f>
        <v>20</v>
      </c>
      <c r="O186" s="51">
        <f t="shared" si="17"/>
        <v>12</v>
      </c>
      <c r="P186" s="51">
        <f t="shared" si="17"/>
        <v>8945</v>
      </c>
      <c r="Q186" s="51">
        <f t="shared" si="17"/>
        <v>33667</v>
      </c>
      <c r="R186" s="51">
        <f t="shared" si="17"/>
        <v>2194</v>
      </c>
      <c r="S186" s="51">
        <f t="shared" si="17"/>
        <v>8711</v>
      </c>
      <c r="T186" s="51">
        <f t="shared" si="17"/>
        <v>525</v>
      </c>
      <c r="U186" s="51">
        <f t="shared" si="17"/>
        <v>1380</v>
      </c>
      <c r="V186" s="37"/>
      <c r="W186" s="37"/>
      <c r="X186" s="37"/>
      <c r="Y186" s="37"/>
      <c r="Z186" s="37"/>
    </row>
    <row r="187" s="6" customFormat="1" ht="37.5" spans="1:26">
      <c r="A187" s="37">
        <v>171</v>
      </c>
      <c r="B187" s="37" t="s">
        <v>241</v>
      </c>
      <c r="C187" s="37" t="s">
        <v>448</v>
      </c>
      <c r="D187" s="38" t="s">
        <v>820</v>
      </c>
      <c r="E187" s="37" t="s">
        <v>36</v>
      </c>
      <c r="F187" s="37" t="s">
        <v>37</v>
      </c>
      <c r="G187" s="38" t="s">
        <v>821</v>
      </c>
      <c r="H187" s="37" t="s">
        <v>822</v>
      </c>
      <c r="I187" s="37">
        <v>80.1727</v>
      </c>
      <c r="J187" s="37">
        <f t="shared" ref="J187:J216" si="18">K187+L187+M187</f>
        <v>70</v>
      </c>
      <c r="K187" s="37">
        <v>30</v>
      </c>
      <c r="L187" s="37">
        <v>40</v>
      </c>
      <c r="M187" s="37"/>
      <c r="N187" s="37">
        <v>1</v>
      </c>
      <c r="O187" s="37"/>
      <c r="P187" s="37">
        <v>211</v>
      </c>
      <c r="Q187" s="37">
        <v>688</v>
      </c>
      <c r="R187" s="37">
        <v>26</v>
      </c>
      <c r="S187" s="37">
        <v>111</v>
      </c>
      <c r="T187" s="37"/>
      <c r="U187" s="37"/>
      <c r="V187" s="37" t="s">
        <v>823</v>
      </c>
      <c r="W187" s="37" t="s">
        <v>824</v>
      </c>
      <c r="X187" s="37" t="s">
        <v>825</v>
      </c>
      <c r="Y187" s="37"/>
      <c r="Z187" s="37"/>
    </row>
    <row r="188" s="6" customFormat="1" ht="37.5" spans="1:26">
      <c r="A188" s="37">
        <v>172</v>
      </c>
      <c r="B188" s="37" t="s">
        <v>241</v>
      </c>
      <c r="C188" s="37" t="s">
        <v>387</v>
      </c>
      <c r="D188" s="38" t="s">
        <v>826</v>
      </c>
      <c r="E188" s="37" t="s">
        <v>36</v>
      </c>
      <c r="F188" s="37" t="s">
        <v>37</v>
      </c>
      <c r="G188" s="38" t="s">
        <v>827</v>
      </c>
      <c r="H188" s="37" t="s">
        <v>822</v>
      </c>
      <c r="I188" s="37">
        <v>79.6954</v>
      </c>
      <c r="J188" s="37">
        <f t="shared" si="18"/>
        <v>70</v>
      </c>
      <c r="K188" s="37">
        <v>30</v>
      </c>
      <c r="L188" s="37">
        <v>40</v>
      </c>
      <c r="M188" s="37"/>
      <c r="N188" s="37">
        <v>1</v>
      </c>
      <c r="O188" s="37"/>
      <c r="P188" s="37">
        <v>143</v>
      </c>
      <c r="Q188" s="37">
        <v>580</v>
      </c>
      <c r="R188" s="37">
        <v>14</v>
      </c>
      <c r="S188" s="37">
        <v>55</v>
      </c>
      <c r="T188" s="37"/>
      <c r="U188" s="37"/>
      <c r="V188" s="37" t="s">
        <v>823</v>
      </c>
      <c r="W188" s="37" t="s">
        <v>824</v>
      </c>
      <c r="X188" s="37" t="s">
        <v>828</v>
      </c>
      <c r="Y188" s="37"/>
      <c r="Z188" s="37"/>
    </row>
    <row r="189" s="6" customFormat="1" ht="56.25" spans="1:26">
      <c r="A189" s="37">
        <v>173</v>
      </c>
      <c r="B189" s="37" t="s">
        <v>50</v>
      </c>
      <c r="C189" s="37" t="s">
        <v>302</v>
      </c>
      <c r="D189" s="38" t="s">
        <v>829</v>
      </c>
      <c r="E189" s="37" t="s">
        <v>36</v>
      </c>
      <c r="F189" s="37" t="s">
        <v>37</v>
      </c>
      <c r="G189" s="38" t="s">
        <v>830</v>
      </c>
      <c r="H189" s="37" t="s">
        <v>822</v>
      </c>
      <c r="I189" s="37">
        <v>64.7452</v>
      </c>
      <c r="J189" s="37">
        <f t="shared" si="18"/>
        <v>55</v>
      </c>
      <c r="K189" s="37">
        <v>25</v>
      </c>
      <c r="L189" s="37">
        <v>30</v>
      </c>
      <c r="M189" s="37"/>
      <c r="N189" s="37"/>
      <c r="O189" s="37">
        <v>1</v>
      </c>
      <c r="P189" s="37">
        <v>405</v>
      </c>
      <c r="Q189" s="37">
        <v>1513</v>
      </c>
      <c r="R189" s="37">
        <v>192</v>
      </c>
      <c r="S189" s="37">
        <v>800</v>
      </c>
      <c r="T189" s="37"/>
      <c r="U189" s="37"/>
      <c r="V189" s="37" t="s">
        <v>823</v>
      </c>
      <c r="W189" s="37" t="s">
        <v>824</v>
      </c>
      <c r="X189" s="37" t="s">
        <v>831</v>
      </c>
      <c r="Y189" s="37"/>
      <c r="Z189" s="37"/>
    </row>
    <row r="190" s="6" customFormat="1" ht="56.25" spans="1:26">
      <c r="A190" s="37">
        <v>174</v>
      </c>
      <c r="B190" s="37" t="s">
        <v>50</v>
      </c>
      <c r="C190" s="37" t="s">
        <v>315</v>
      </c>
      <c r="D190" s="38" t="s">
        <v>832</v>
      </c>
      <c r="E190" s="37" t="s">
        <v>36</v>
      </c>
      <c r="F190" s="37" t="s">
        <v>37</v>
      </c>
      <c r="G190" s="38" t="s">
        <v>833</v>
      </c>
      <c r="H190" s="37" t="s">
        <v>822</v>
      </c>
      <c r="I190" s="37">
        <v>50.3436</v>
      </c>
      <c r="J190" s="37">
        <f t="shared" si="18"/>
        <v>43</v>
      </c>
      <c r="K190" s="37">
        <v>20</v>
      </c>
      <c r="L190" s="37">
        <v>23</v>
      </c>
      <c r="M190" s="37"/>
      <c r="N190" s="37"/>
      <c r="O190" s="37">
        <v>1</v>
      </c>
      <c r="P190" s="37">
        <v>1402</v>
      </c>
      <c r="Q190" s="37">
        <v>4963</v>
      </c>
      <c r="R190" s="37">
        <v>275</v>
      </c>
      <c r="S190" s="37">
        <v>1125</v>
      </c>
      <c r="T190" s="37"/>
      <c r="U190" s="37"/>
      <c r="V190" s="37" t="s">
        <v>823</v>
      </c>
      <c r="W190" s="37" t="s">
        <v>824</v>
      </c>
      <c r="X190" s="37" t="s">
        <v>834</v>
      </c>
      <c r="Y190" s="37"/>
      <c r="Z190" s="37"/>
    </row>
    <row r="191" s="6" customFormat="1" ht="112.5" spans="1:26">
      <c r="A191" s="37">
        <v>175</v>
      </c>
      <c r="B191" s="37" t="s">
        <v>114</v>
      </c>
      <c r="C191" s="37" t="s">
        <v>479</v>
      </c>
      <c r="D191" s="38" t="s">
        <v>835</v>
      </c>
      <c r="E191" s="37" t="s">
        <v>36</v>
      </c>
      <c r="F191" s="37" t="s">
        <v>37</v>
      </c>
      <c r="G191" s="38" t="s">
        <v>836</v>
      </c>
      <c r="H191" s="37" t="s">
        <v>837</v>
      </c>
      <c r="I191" s="37">
        <v>1399.45</v>
      </c>
      <c r="J191" s="37">
        <f t="shared" si="18"/>
        <v>985</v>
      </c>
      <c r="K191" s="37">
        <v>555</v>
      </c>
      <c r="L191" s="37">
        <v>430</v>
      </c>
      <c r="M191" s="37"/>
      <c r="N191" s="37">
        <v>1</v>
      </c>
      <c r="O191" s="37"/>
      <c r="P191" s="37">
        <v>1846</v>
      </c>
      <c r="Q191" s="37">
        <v>7120</v>
      </c>
      <c r="R191" s="37">
        <v>405</v>
      </c>
      <c r="S191" s="37">
        <v>1607</v>
      </c>
      <c r="T191" s="37">
        <v>58</v>
      </c>
      <c r="U191" s="37">
        <v>344</v>
      </c>
      <c r="V191" s="37" t="s">
        <v>823</v>
      </c>
      <c r="W191" s="37" t="s">
        <v>824</v>
      </c>
      <c r="X191" s="37" t="s">
        <v>838</v>
      </c>
      <c r="Y191" s="37"/>
      <c r="Z191" s="37"/>
    </row>
    <row r="192" s="6" customFormat="1" ht="37.5" spans="1:26">
      <c r="A192" s="37">
        <v>176</v>
      </c>
      <c r="B192" s="37" t="s">
        <v>114</v>
      </c>
      <c r="C192" s="37" t="s">
        <v>839</v>
      </c>
      <c r="D192" s="38" t="s">
        <v>840</v>
      </c>
      <c r="E192" s="37" t="s">
        <v>36</v>
      </c>
      <c r="F192" s="37" t="s">
        <v>37</v>
      </c>
      <c r="G192" s="38" t="s">
        <v>841</v>
      </c>
      <c r="H192" s="37" t="s">
        <v>822</v>
      </c>
      <c r="I192" s="37">
        <v>123.5631</v>
      </c>
      <c r="J192" s="37">
        <f t="shared" si="18"/>
        <v>100</v>
      </c>
      <c r="K192" s="37">
        <v>50</v>
      </c>
      <c r="L192" s="37">
        <v>50</v>
      </c>
      <c r="M192" s="37"/>
      <c r="N192" s="37"/>
      <c r="O192" s="37">
        <v>1</v>
      </c>
      <c r="P192" s="37">
        <v>490</v>
      </c>
      <c r="Q192" s="37">
        <v>1924</v>
      </c>
      <c r="R192" s="37">
        <v>127</v>
      </c>
      <c r="S192" s="37">
        <v>452</v>
      </c>
      <c r="T192" s="37">
        <v>48</v>
      </c>
      <c r="U192" s="37">
        <v>223</v>
      </c>
      <c r="V192" s="37" t="s">
        <v>823</v>
      </c>
      <c r="W192" s="37" t="s">
        <v>824</v>
      </c>
      <c r="X192" s="37" t="s">
        <v>842</v>
      </c>
      <c r="Y192" s="37"/>
      <c r="Z192" s="37"/>
    </row>
    <row r="193" s="6" customFormat="1" ht="37.5" spans="1:26">
      <c r="A193" s="37">
        <v>177</v>
      </c>
      <c r="B193" s="37" t="s">
        <v>162</v>
      </c>
      <c r="C193" s="37" t="s">
        <v>843</v>
      </c>
      <c r="D193" s="38" t="s">
        <v>844</v>
      </c>
      <c r="E193" s="37" t="s">
        <v>36</v>
      </c>
      <c r="F193" s="37" t="s">
        <v>37</v>
      </c>
      <c r="G193" s="38" t="s">
        <v>845</v>
      </c>
      <c r="H193" s="37" t="s">
        <v>822</v>
      </c>
      <c r="I193" s="37">
        <v>52.394</v>
      </c>
      <c r="J193" s="37">
        <f t="shared" si="18"/>
        <v>45</v>
      </c>
      <c r="K193" s="37">
        <v>20</v>
      </c>
      <c r="L193" s="37">
        <v>25</v>
      </c>
      <c r="M193" s="37"/>
      <c r="N193" s="37"/>
      <c r="O193" s="37">
        <v>1</v>
      </c>
      <c r="P193" s="37">
        <v>150</v>
      </c>
      <c r="Q193" s="37">
        <v>557</v>
      </c>
      <c r="R193" s="37">
        <v>50</v>
      </c>
      <c r="S193" s="37">
        <v>223</v>
      </c>
      <c r="T193" s="37">
        <v>8</v>
      </c>
      <c r="U193" s="37">
        <v>28</v>
      </c>
      <c r="V193" s="37" t="s">
        <v>823</v>
      </c>
      <c r="W193" s="37" t="s">
        <v>824</v>
      </c>
      <c r="X193" s="37" t="s">
        <v>846</v>
      </c>
      <c r="Y193" s="37"/>
      <c r="Z193" s="37"/>
    </row>
    <row r="194" s="6" customFormat="1" ht="37.5" spans="1:26">
      <c r="A194" s="37">
        <v>178</v>
      </c>
      <c r="B194" s="37" t="s">
        <v>247</v>
      </c>
      <c r="C194" s="37" t="s">
        <v>847</v>
      </c>
      <c r="D194" s="38" t="s">
        <v>848</v>
      </c>
      <c r="E194" s="37" t="s">
        <v>36</v>
      </c>
      <c r="F194" s="37" t="s">
        <v>37</v>
      </c>
      <c r="G194" s="38" t="s">
        <v>849</v>
      </c>
      <c r="H194" s="37" t="s">
        <v>822</v>
      </c>
      <c r="I194" s="37">
        <v>67.3552</v>
      </c>
      <c r="J194" s="37">
        <f t="shared" si="18"/>
        <v>55</v>
      </c>
      <c r="K194" s="37">
        <v>30</v>
      </c>
      <c r="L194" s="37">
        <v>25</v>
      </c>
      <c r="M194" s="37"/>
      <c r="N194" s="37">
        <v>1</v>
      </c>
      <c r="O194" s="37"/>
      <c r="P194" s="37">
        <v>336</v>
      </c>
      <c r="Q194" s="37">
        <v>1478</v>
      </c>
      <c r="R194" s="37">
        <v>205</v>
      </c>
      <c r="S194" s="37">
        <v>923</v>
      </c>
      <c r="T194" s="37">
        <v>25</v>
      </c>
      <c r="U194" s="37">
        <v>107</v>
      </c>
      <c r="V194" s="37" t="s">
        <v>823</v>
      </c>
      <c r="W194" s="37" t="s">
        <v>824</v>
      </c>
      <c r="X194" s="37" t="s">
        <v>850</v>
      </c>
      <c r="Y194" s="37"/>
      <c r="Z194" s="37"/>
    </row>
    <row r="195" s="6" customFormat="1" ht="37.5" spans="1:26">
      <c r="A195" s="37">
        <v>179</v>
      </c>
      <c r="B195" s="37" t="s">
        <v>57</v>
      </c>
      <c r="C195" s="37" t="s">
        <v>408</v>
      </c>
      <c r="D195" s="38" t="s">
        <v>851</v>
      </c>
      <c r="E195" s="37" t="s">
        <v>36</v>
      </c>
      <c r="F195" s="37" t="s">
        <v>37</v>
      </c>
      <c r="G195" s="38" t="s">
        <v>852</v>
      </c>
      <c r="H195" s="37" t="s">
        <v>822</v>
      </c>
      <c r="I195" s="37">
        <v>93.6999</v>
      </c>
      <c r="J195" s="37">
        <f t="shared" si="18"/>
        <v>80</v>
      </c>
      <c r="K195" s="37">
        <v>40</v>
      </c>
      <c r="L195" s="37">
        <v>40</v>
      </c>
      <c r="M195" s="37"/>
      <c r="N195" s="37">
        <v>1</v>
      </c>
      <c r="O195" s="37"/>
      <c r="P195" s="37">
        <v>158</v>
      </c>
      <c r="Q195" s="37">
        <v>635</v>
      </c>
      <c r="R195" s="37">
        <v>19</v>
      </c>
      <c r="S195" s="37">
        <v>84</v>
      </c>
      <c r="T195" s="37">
        <v>3</v>
      </c>
      <c r="U195" s="37">
        <v>12</v>
      </c>
      <c r="V195" s="37" t="s">
        <v>823</v>
      </c>
      <c r="W195" s="37" t="s">
        <v>824</v>
      </c>
      <c r="X195" s="37" t="s">
        <v>853</v>
      </c>
      <c r="Y195" s="37"/>
      <c r="Z195" s="37"/>
    </row>
    <row r="196" s="6" customFormat="1" ht="37.5" spans="1:26">
      <c r="A196" s="37">
        <v>180</v>
      </c>
      <c r="B196" s="37" t="s">
        <v>57</v>
      </c>
      <c r="C196" s="37" t="s">
        <v>408</v>
      </c>
      <c r="D196" s="38" t="s">
        <v>854</v>
      </c>
      <c r="E196" s="37" t="s">
        <v>36</v>
      </c>
      <c r="F196" s="37" t="s">
        <v>37</v>
      </c>
      <c r="G196" s="38" t="s">
        <v>855</v>
      </c>
      <c r="H196" s="37" t="s">
        <v>822</v>
      </c>
      <c r="I196" s="37">
        <v>87.8709</v>
      </c>
      <c r="J196" s="37">
        <f t="shared" si="18"/>
        <v>72</v>
      </c>
      <c r="K196" s="37">
        <v>35</v>
      </c>
      <c r="L196" s="37">
        <v>37</v>
      </c>
      <c r="M196" s="37"/>
      <c r="N196" s="37">
        <v>1</v>
      </c>
      <c r="O196" s="37"/>
      <c r="P196" s="37">
        <v>151</v>
      </c>
      <c r="Q196" s="37">
        <v>576</v>
      </c>
      <c r="R196" s="37">
        <v>22</v>
      </c>
      <c r="S196" s="37">
        <v>85</v>
      </c>
      <c r="T196" s="37">
        <v>4</v>
      </c>
      <c r="U196" s="37">
        <v>13</v>
      </c>
      <c r="V196" s="37" t="s">
        <v>823</v>
      </c>
      <c r="W196" s="37" t="s">
        <v>824</v>
      </c>
      <c r="X196" s="37" t="s">
        <v>856</v>
      </c>
      <c r="Y196" s="37"/>
      <c r="Z196" s="37"/>
    </row>
    <row r="197" s="6" customFormat="1" ht="37.5" spans="1:26">
      <c r="A197" s="37">
        <v>181</v>
      </c>
      <c r="B197" s="37" t="s">
        <v>57</v>
      </c>
      <c r="C197" s="37" t="s">
        <v>857</v>
      </c>
      <c r="D197" s="38" t="s">
        <v>858</v>
      </c>
      <c r="E197" s="37" t="s">
        <v>36</v>
      </c>
      <c r="F197" s="37" t="s">
        <v>37</v>
      </c>
      <c r="G197" s="38" t="s">
        <v>859</v>
      </c>
      <c r="H197" s="37" t="s">
        <v>822</v>
      </c>
      <c r="I197" s="37">
        <v>39.7123</v>
      </c>
      <c r="J197" s="37">
        <f t="shared" si="18"/>
        <v>33</v>
      </c>
      <c r="K197" s="37">
        <v>28</v>
      </c>
      <c r="L197" s="37">
        <v>5</v>
      </c>
      <c r="M197" s="37"/>
      <c r="N197" s="37">
        <v>1</v>
      </c>
      <c r="O197" s="37"/>
      <c r="P197" s="37">
        <v>56</v>
      </c>
      <c r="Q197" s="37">
        <v>214</v>
      </c>
      <c r="R197" s="37">
        <v>7</v>
      </c>
      <c r="S197" s="37">
        <v>25</v>
      </c>
      <c r="T197" s="37">
        <v>2</v>
      </c>
      <c r="U197" s="37">
        <v>5</v>
      </c>
      <c r="V197" s="37" t="s">
        <v>823</v>
      </c>
      <c r="W197" s="37" t="s">
        <v>824</v>
      </c>
      <c r="X197" s="37" t="s">
        <v>860</v>
      </c>
      <c r="Y197" s="37"/>
      <c r="Z197" s="37"/>
    </row>
    <row r="198" s="6" customFormat="1" ht="37.5" spans="1:26">
      <c r="A198" s="37">
        <v>182</v>
      </c>
      <c r="B198" s="37" t="s">
        <v>328</v>
      </c>
      <c r="C198" s="37" t="s">
        <v>528</v>
      </c>
      <c r="D198" s="38" t="s">
        <v>861</v>
      </c>
      <c r="E198" s="37" t="s">
        <v>36</v>
      </c>
      <c r="F198" s="37" t="s">
        <v>37</v>
      </c>
      <c r="G198" s="38" t="s">
        <v>862</v>
      </c>
      <c r="H198" s="37" t="s">
        <v>822</v>
      </c>
      <c r="I198" s="37">
        <v>13.0569</v>
      </c>
      <c r="J198" s="37">
        <f t="shared" si="18"/>
        <v>11</v>
      </c>
      <c r="K198" s="37">
        <v>8</v>
      </c>
      <c r="L198" s="37">
        <v>3</v>
      </c>
      <c r="M198" s="37"/>
      <c r="N198" s="37">
        <v>1</v>
      </c>
      <c r="O198" s="37">
        <v>0</v>
      </c>
      <c r="P198" s="37">
        <v>328</v>
      </c>
      <c r="Q198" s="37">
        <v>1371</v>
      </c>
      <c r="R198" s="37">
        <v>15</v>
      </c>
      <c r="S198" s="37">
        <v>70</v>
      </c>
      <c r="T198" s="37">
        <v>5</v>
      </c>
      <c r="U198" s="37">
        <v>22</v>
      </c>
      <c r="V198" s="37" t="s">
        <v>823</v>
      </c>
      <c r="W198" s="37" t="s">
        <v>824</v>
      </c>
      <c r="X198" s="37" t="s">
        <v>863</v>
      </c>
      <c r="Y198" s="37"/>
      <c r="Z198" s="37"/>
    </row>
    <row r="199" s="6" customFormat="1" ht="37.5" spans="1:26">
      <c r="A199" s="37">
        <v>183</v>
      </c>
      <c r="B199" s="37" t="s">
        <v>328</v>
      </c>
      <c r="C199" s="37" t="s">
        <v>864</v>
      </c>
      <c r="D199" s="38" t="s">
        <v>865</v>
      </c>
      <c r="E199" s="37" t="s">
        <v>36</v>
      </c>
      <c r="F199" s="37" t="s">
        <v>37</v>
      </c>
      <c r="G199" s="38" t="s">
        <v>866</v>
      </c>
      <c r="H199" s="37" t="s">
        <v>822</v>
      </c>
      <c r="I199" s="37">
        <v>21.2409</v>
      </c>
      <c r="J199" s="37">
        <f t="shared" si="18"/>
        <v>19</v>
      </c>
      <c r="K199" s="37">
        <v>14</v>
      </c>
      <c r="L199" s="37">
        <v>5</v>
      </c>
      <c r="M199" s="37"/>
      <c r="N199" s="37">
        <v>0</v>
      </c>
      <c r="O199" s="37">
        <v>1</v>
      </c>
      <c r="P199" s="37">
        <v>82</v>
      </c>
      <c r="Q199" s="37">
        <v>348</v>
      </c>
      <c r="R199" s="37">
        <v>8</v>
      </c>
      <c r="S199" s="37">
        <v>26</v>
      </c>
      <c r="T199" s="37">
        <v>2</v>
      </c>
      <c r="U199" s="37">
        <v>9</v>
      </c>
      <c r="V199" s="37" t="s">
        <v>823</v>
      </c>
      <c r="W199" s="37" t="s">
        <v>824</v>
      </c>
      <c r="X199" s="37" t="s">
        <v>867</v>
      </c>
      <c r="Y199" s="37"/>
      <c r="Z199" s="37"/>
    </row>
    <row r="200" s="6" customFormat="1" ht="37.5" spans="1:26">
      <c r="A200" s="37">
        <v>184</v>
      </c>
      <c r="B200" s="37" t="s">
        <v>198</v>
      </c>
      <c r="C200" s="37" t="s">
        <v>725</v>
      </c>
      <c r="D200" s="38" t="s">
        <v>868</v>
      </c>
      <c r="E200" s="37" t="s">
        <v>36</v>
      </c>
      <c r="F200" s="37" t="s">
        <v>37</v>
      </c>
      <c r="G200" s="38" t="s">
        <v>869</v>
      </c>
      <c r="H200" s="37" t="s">
        <v>822</v>
      </c>
      <c r="I200" s="37">
        <v>22.1627</v>
      </c>
      <c r="J200" s="37">
        <f t="shared" si="18"/>
        <v>19</v>
      </c>
      <c r="K200" s="37">
        <v>14</v>
      </c>
      <c r="L200" s="37">
        <v>5</v>
      </c>
      <c r="M200" s="37"/>
      <c r="N200" s="37">
        <v>1</v>
      </c>
      <c r="O200" s="37"/>
      <c r="P200" s="37">
        <v>37</v>
      </c>
      <c r="Q200" s="37">
        <v>106</v>
      </c>
      <c r="R200" s="37">
        <v>9</v>
      </c>
      <c r="S200" s="37">
        <v>30</v>
      </c>
      <c r="T200" s="37"/>
      <c r="U200" s="37"/>
      <c r="V200" s="37" t="s">
        <v>823</v>
      </c>
      <c r="W200" s="37" t="s">
        <v>824</v>
      </c>
      <c r="X200" s="37" t="s">
        <v>870</v>
      </c>
      <c r="Y200" s="37"/>
      <c r="Z200" s="37"/>
    </row>
    <row r="201" s="6" customFormat="1" ht="37.5" spans="1:26">
      <c r="A201" s="37">
        <v>185</v>
      </c>
      <c r="B201" s="37" t="s">
        <v>247</v>
      </c>
      <c r="C201" s="37" t="s">
        <v>345</v>
      </c>
      <c r="D201" s="38" t="s">
        <v>871</v>
      </c>
      <c r="E201" s="37" t="s">
        <v>36</v>
      </c>
      <c r="F201" s="37" t="s">
        <v>37</v>
      </c>
      <c r="G201" s="38" t="s">
        <v>872</v>
      </c>
      <c r="H201" s="37" t="s">
        <v>822</v>
      </c>
      <c r="I201" s="37">
        <v>79.7678</v>
      </c>
      <c r="J201" s="37">
        <f t="shared" si="18"/>
        <v>65</v>
      </c>
      <c r="K201" s="37">
        <v>35</v>
      </c>
      <c r="L201" s="37">
        <v>30</v>
      </c>
      <c r="M201" s="37"/>
      <c r="N201" s="37">
        <v>1</v>
      </c>
      <c r="O201" s="37" t="s">
        <v>873</v>
      </c>
      <c r="P201" s="37">
        <v>261</v>
      </c>
      <c r="Q201" s="37">
        <v>1017</v>
      </c>
      <c r="R201" s="37">
        <v>65</v>
      </c>
      <c r="S201" s="37">
        <v>243</v>
      </c>
      <c r="T201" s="37">
        <v>16</v>
      </c>
      <c r="U201" s="37">
        <v>72</v>
      </c>
      <c r="V201" s="37" t="s">
        <v>823</v>
      </c>
      <c r="W201" s="37" t="s">
        <v>824</v>
      </c>
      <c r="X201" s="37" t="s">
        <v>874</v>
      </c>
      <c r="Y201" s="37"/>
      <c r="Z201" s="37"/>
    </row>
    <row r="202" s="6" customFormat="1" ht="37.5" spans="1:26">
      <c r="A202" s="37">
        <v>186</v>
      </c>
      <c r="B202" s="37" t="s">
        <v>114</v>
      </c>
      <c r="C202" s="37" t="s">
        <v>475</v>
      </c>
      <c r="D202" s="38" t="s">
        <v>875</v>
      </c>
      <c r="E202" s="37" t="s">
        <v>36</v>
      </c>
      <c r="F202" s="37" t="s">
        <v>37</v>
      </c>
      <c r="G202" s="38" t="s">
        <v>876</v>
      </c>
      <c r="H202" s="37" t="s">
        <v>822</v>
      </c>
      <c r="I202" s="37">
        <v>61.3127</v>
      </c>
      <c r="J202" s="37">
        <f t="shared" si="18"/>
        <v>50</v>
      </c>
      <c r="K202" s="37">
        <v>25</v>
      </c>
      <c r="L202" s="37">
        <v>25</v>
      </c>
      <c r="M202" s="37"/>
      <c r="N202" s="37">
        <v>1</v>
      </c>
      <c r="O202" s="37"/>
      <c r="P202" s="52">
        <v>32</v>
      </c>
      <c r="Q202" s="39">
        <v>153</v>
      </c>
      <c r="R202" s="66">
        <v>4</v>
      </c>
      <c r="S202" s="66">
        <v>16</v>
      </c>
      <c r="T202" s="54">
        <v>2</v>
      </c>
      <c r="U202" s="54">
        <v>7</v>
      </c>
      <c r="V202" s="37" t="s">
        <v>823</v>
      </c>
      <c r="W202" s="37" t="s">
        <v>824</v>
      </c>
      <c r="X202" s="37" t="s">
        <v>877</v>
      </c>
      <c r="Y202" s="37"/>
      <c r="Z202" s="37"/>
    </row>
    <row r="203" s="6" customFormat="1" ht="37.5" spans="1:26">
      <c r="A203" s="37">
        <v>187</v>
      </c>
      <c r="B203" s="37" t="s">
        <v>33</v>
      </c>
      <c r="C203" s="37" t="s">
        <v>34</v>
      </c>
      <c r="D203" s="38" t="s">
        <v>878</v>
      </c>
      <c r="E203" s="37" t="s">
        <v>36</v>
      </c>
      <c r="F203" s="37" t="s">
        <v>37</v>
      </c>
      <c r="G203" s="38" t="s">
        <v>879</v>
      </c>
      <c r="H203" s="37" t="s">
        <v>822</v>
      </c>
      <c r="I203" s="37">
        <v>47.6292</v>
      </c>
      <c r="J203" s="37">
        <f t="shared" si="18"/>
        <v>40</v>
      </c>
      <c r="K203" s="37">
        <v>20</v>
      </c>
      <c r="L203" s="37">
        <v>20</v>
      </c>
      <c r="M203" s="37"/>
      <c r="N203" s="37">
        <v>1</v>
      </c>
      <c r="O203" s="37"/>
      <c r="P203" s="37">
        <v>77</v>
      </c>
      <c r="Q203" s="37">
        <v>251</v>
      </c>
      <c r="R203" s="37">
        <v>20</v>
      </c>
      <c r="S203" s="37">
        <v>75</v>
      </c>
      <c r="T203" s="37"/>
      <c r="U203" s="37"/>
      <c r="V203" s="37" t="s">
        <v>823</v>
      </c>
      <c r="W203" s="37" t="s">
        <v>824</v>
      </c>
      <c r="X203" s="37" t="s">
        <v>880</v>
      </c>
      <c r="Y203" s="37"/>
      <c r="Z203" s="37"/>
    </row>
    <row r="204" s="6" customFormat="1" ht="37.5" spans="1:26">
      <c r="A204" s="37">
        <v>188</v>
      </c>
      <c r="B204" s="37" t="s">
        <v>33</v>
      </c>
      <c r="C204" s="37" t="s">
        <v>671</v>
      </c>
      <c r="D204" s="38" t="s">
        <v>881</v>
      </c>
      <c r="E204" s="37" t="s">
        <v>36</v>
      </c>
      <c r="F204" s="37" t="s">
        <v>37</v>
      </c>
      <c r="G204" s="38" t="s">
        <v>882</v>
      </c>
      <c r="H204" s="37" t="s">
        <v>822</v>
      </c>
      <c r="I204" s="37">
        <v>28.9579</v>
      </c>
      <c r="J204" s="37">
        <f t="shared" si="18"/>
        <v>24</v>
      </c>
      <c r="K204" s="37">
        <v>16</v>
      </c>
      <c r="L204" s="37">
        <v>8</v>
      </c>
      <c r="M204" s="37"/>
      <c r="N204" s="37">
        <v>1</v>
      </c>
      <c r="O204" s="37"/>
      <c r="P204" s="37">
        <v>81</v>
      </c>
      <c r="Q204" s="37">
        <v>320</v>
      </c>
      <c r="R204" s="37">
        <v>20</v>
      </c>
      <c r="S204" s="37">
        <v>74</v>
      </c>
      <c r="T204" s="37"/>
      <c r="U204" s="37"/>
      <c r="V204" s="37" t="s">
        <v>823</v>
      </c>
      <c r="W204" s="37" t="s">
        <v>824</v>
      </c>
      <c r="X204" s="37" t="s">
        <v>883</v>
      </c>
      <c r="Y204" s="37"/>
      <c r="Z204" s="37"/>
    </row>
    <row r="205" s="6" customFormat="1" ht="37.5" spans="1:26">
      <c r="A205" s="37">
        <v>189</v>
      </c>
      <c r="B205" s="37" t="s">
        <v>44</v>
      </c>
      <c r="C205" s="37" t="s">
        <v>45</v>
      </c>
      <c r="D205" s="38" t="s">
        <v>884</v>
      </c>
      <c r="E205" s="37" t="s">
        <v>36</v>
      </c>
      <c r="F205" s="37" t="s">
        <v>37</v>
      </c>
      <c r="G205" s="38" t="s">
        <v>885</v>
      </c>
      <c r="H205" s="37" t="s">
        <v>822</v>
      </c>
      <c r="I205" s="37">
        <v>15.5489</v>
      </c>
      <c r="J205" s="37">
        <f t="shared" si="18"/>
        <v>13</v>
      </c>
      <c r="K205" s="37">
        <v>9</v>
      </c>
      <c r="L205" s="37">
        <v>4</v>
      </c>
      <c r="M205" s="37"/>
      <c r="N205" s="37">
        <v>2</v>
      </c>
      <c r="O205" s="37">
        <v>2</v>
      </c>
      <c r="P205" s="37">
        <v>500</v>
      </c>
      <c r="Q205" s="37">
        <v>500</v>
      </c>
      <c r="R205" s="37">
        <v>200</v>
      </c>
      <c r="S205" s="37">
        <v>200</v>
      </c>
      <c r="T205" s="37">
        <v>300</v>
      </c>
      <c r="U205" s="37">
        <v>300</v>
      </c>
      <c r="V205" s="37" t="s">
        <v>823</v>
      </c>
      <c r="W205" s="37" t="s">
        <v>824</v>
      </c>
      <c r="X205" s="37" t="s">
        <v>886</v>
      </c>
      <c r="Y205" s="37"/>
      <c r="Z205" s="37"/>
    </row>
    <row r="206" s="6" customFormat="1" ht="37.5" spans="1:26">
      <c r="A206" s="37">
        <v>190</v>
      </c>
      <c r="B206" s="37" t="s">
        <v>168</v>
      </c>
      <c r="C206" s="37" t="s">
        <v>887</v>
      </c>
      <c r="D206" s="38" t="s">
        <v>888</v>
      </c>
      <c r="E206" s="37" t="s">
        <v>36</v>
      </c>
      <c r="F206" s="37" t="s">
        <v>37</v>
      </c>
      <c r="G206" s="38" t="s">
        <v>889</v>
      </c>
      <c r="H206" s="37" t="s">
        <v>822</v>
      </c>
      <c r="I206" s="37">
        <v>51.7212</v>
      </c>
      <c r="J206" s="37">
        <f t="shared" si="18"/>
        <v>45</v>
      </c>
      <c r="K206" s="37">
        <v>20</v>
      </c>
      <c r="L206" s="37">
        <v>25</v>
      </c>
      <c r="M206" s="37"/>
      <c r="N206" s="37">
        <v>1</v>
      </c>
      <c r="O206" s="37">
        <v>0</v>
      </c>
      <c r="P206" s="37">
        <v>67</v>
      </c>
      <c r="Q206" s="37">
        <v>244</v>
      </c>
      <c r="R206" s="37">
        <v>12</v>
      </c>
      <c r="S206" s="37">
        <v>42</v>
      </c>
      <c r="T206" s="37">
        <v>1</v>
      </c>
      <c r="U206" s="37">
        <v>2</v>
      </c>
      <c r="V206" s="37" t="s">
        <v>823</v>
      </c>
      <c r="W206" s="37" t="s">
        <v>824</v>
      </c>
      <c r="X206" s="37" t="s">
        <v>890</v>
      </c>
      <c r="Y206" s="37"/>
      <c r="Z206" s="37"/>
    </row>
    <row r="207" s="6" customFormat="1" ht="37.5" spans="1:26">
      <c r="A207" s="37">
        <v>191</v>
      </c>
      <c r="B207" s="37" t="s">
        <v>168</v>
      </c>
      <c r="C207" s="37" t="s">
        <v>891</v>
      </c>
      <c r="D207" s="38" t="s">
        <v>892</v>
      </c>
      <c r="E207" s="37" t="s">
        <v>36</v>
      </c>
      <c r="F207" s="37" t="s">
        <v>37</v>
      </c>
      <c r="G207" s="38" t="s">
        <v>893</v>
      </c>
      <c r="H207" s="37" t="s">
        <v>822</v>
      </c>
      <c r="I207" s="37">
        <v>24.4755</v>
      </c>
      <c r="J207" s="37">
        <f t="shared" si="18"/>
        <v>20</v>
      </c>
      <c r="K207" s="37">
        <v>15</v>
      </c>
      <c r="L207" s="37">
        <v>5</v>
      </c>
      <c r="M207" s="37"/>
      <c r="N207" s="37">
        <v>0</v>
      </c>
      <c r="O207" s="37">
        <v>1</v>
      </c>
      <c r="P207" s="37">
        <v>16</v>
      </c>
      <c r="Q207" s="37">
        <v>60</v>
      </c>
      <c r="R207" s="37">
        <v>6</v>
      </c>
      <c r="S207" s="37">
        <v>24</v>
      </c>
      <c r="T207" s="37">
        <v>3</v>
      </c>
      <c r="U207" s="37">
        <v>13</v>
      </c>
      <c r="V207" s="37" t="s">
        <v>823</v>
      </c>
      <c r="W207" s="37" t="s">
        <v>824</v>
      </c>
      <c r="X207" s="37" t="s">
        <v>894</v>
      </c>
      <c r="Y207" s="37"/>
      <c r="Z207" s="37"/>
    </row>
    <row r="208" s="6" customFormat="1" ht="37.5" spans="1:26">
      <c r="A208" s="37">
        <v>192</v>
      </c>
      <c r="B208" s="37" t="s">
        <v>126</v>
      </c>
      <c r="C208" s="37" t="s">
        <v>765</v>
      </c>
      <c r="D208" s="38" t="s">
        <v>895</v>
      </c>
      <c r="E208" s="37" t="s">
        <v>36</v>
      </c>
      <c r="F208" s="37" t="s">
        <v>37</v>
      </c>
      <c r="G208" s="38" t="s">
        <v>896</v>
      </c>
      <c r="H208" s="37" t="s">
        <v>39</v>
      </c>
      <c r="I208" s="37">
        <v>17.1503</v>
      </c>
      <c r="J208" s="37">
        <f t="shared" si="18"/>
        <v>15</v>
      </c>
      <c r="K208" s="37">
        <v>10</v>
      </c>
      <c r="L208" s="37">
        <v>5</v>
      </c>
      <c r="M208" s="37"/>
      <c r="N208" s="37">
        <v>1</v>
      </c>
      <c r="O208" s="37"/>
      <c r="P208" s="37">
        <v>128</v>
      </c>
      <c r="Q208" s="37">
        <v>532</v>
      </c>
      <c r="R208" s="37">
        <v>22</v>
      </c>
      <c r="S208" s="37">
        <v>96</v>
      </c>
      <c r="T208" s="37"/>
      <c r="U208" s="37"/>
      <c r="V208" s="37" t="s">
        <v>823</v>
      </c>
      <c r="W208" s="37" t="s">
        <v>824</v>
      </c>
      <c r="X208" s="37" t="s">
        <v>897</v>
      </c>
      <c r="Y208" s="37"/>
      <c r="Z208" s="37"/>
    </row>
    <row r="209" s="6" customFormat="1" ht="37.5" spans="1:26">
      <c r="A209" s="37">
        <v>193</v>
      </c>
      <c r="B209" s="37" t="s">
        <v>126</v>
      </c>
      <c r="C209" s="37" t="s">
        <v>898</v>
      </c>
      <c r="D209" s="38" t="s">
        <v>899</v>
      </c>
      <c r="E209" s="37" t="s">
        <v>36</v>
      </c>
      <c r="F209" s="37" t="s">
        <v>37</v>
      </c>
      <c r="G209" s="38" t="s">
        <v>900</v>
      </c>
      <c r="H209" s="37" t="s">
        <v>822</v>
      </c>
      <c r="I209" s="37">
        <v>310.2129</v>
      </c>
      <c r="J209" s="37">
        <f t="shared" si="18"/>
        <v>255</v>
      </c>
      <c r="K209" s="37">
        <v>125</v>
      </c>
      <c r="L209" s="37">
        <v>130</v>
      </c>
      <c r="M209" s="37"/>
      <c r="N209" s="37"/>
      <c r="O209" s="37">
        <v>1</v>
      </c>
      <c r="P209" s="37">
        <v>476</v>
      </c>
      <c r="Q209" s="37">
        <v>2756</v>
      </c>
      <c r="R209" s="37">
        <v>185</v>
      </c>
      <c r="S209" s="37">
        <v>1207</v>
      </c>
      <c r="T209" s="37"/>
      <c r="U209" s="37"/>
      <c r="V209" s="37" t="s">
        <v>823</v>
      </c>
      <c r="W209" s="37" t="s">
        <v>824</v>
      </c>
      <c r="X209" s="37" t="s">
        <v>901</v>
      </c>
      <c r="Y209" s="37"/>
      <c r="Z209" s="37"/>
    </row>
    <row r="210" s="6" customFormat="1" ht="37.5" spans="1:26">
      <c r="A210" s="37">
        <v>194</v>
      </c>
      <c r="B210" s="37" t="s">
        <v>297</v>
      </c>
      <c r="C210" s="37" t="s">
        <v>583</v>
      </c>
      <c r="D210" s="38" t="s">
        <v>902</v>
      </c>
      <c r="E210" s="37" t="s">
        <v>36</v>
      </c>
      <c r="F210" s="37" t="s">
        <v>37</v>
      </c>
      <c r="G210" s="38" t="s">
        <v>903</v>
      </c>
      <c r="H210" s="37" t="s">
        <v>822</v>
      </c>
      <c r="I210" s="37">
        <v>7.0966</v>
      </c>
      <c r="J210" s="37">
        <f t="shared" si="18"/>
        <v>4</v>
      </c>
      <c r="K210" s="37">
        <v>4</v>
      </c>
      <c r="L210" s="37"/>
      <c r="M210" s="37"/>
      <c r="N210" s="37">
        <v>0</v>
      </c>
      <c r="O210" s="37">
        <v>1</v>
      </c>
      <c r="P210" s="37">
        <v>16</v>
      </c>
      <c r="Q210" s="37">
        <v>75</v>
      </c>
      <c r="R210" s="37">
        <v>5</v>
      </c>
      <c r="S210" s="37">
        <v>27</v>
      </c>
      <c r="T210" s="37">
        <v>0</v>
      </c>
      <c r="U210" s="37">
        <v>0</v>
      </c>
      <c r="V210" s="37" t="s">
        <v>823</v>
      </c>
      <c r="W210" s="37" t="s">
        <v>824</v>
      </c>
      <c r="X210" s="37" t="s">
        <v>904</v>
      </c>
      <c r="Y210" s="37"/>
      <c r="Z210" s="37"/>
    </row>
    <row r="211" s="6" customFormat="1" ht="37.5" spans="1:26">
      <c r="A211" s="37">
        <v>195</v>
      </c>
      <c r="B211" s="37" t="s">
        <v>297</v>
      </c>
      <c r="C211" s="37" t="s">
        <v>298</v>
      </c>
      <c r="D211" s="38" t="s">
        <v>905</v>
      </c>
      <c r="E211" s="37" t="s">
        <v>36</v>
      </c>
      <c r="F211" s="37" t="s">
        <v>37</v>
      </c>
      <c r="G211" s="38" t="s">
        <v>906</v>
      </c>
      <c r="H211" s="37" t="s">
        <v>822</v>
      </c>
      <c r="I211" s="37">
        <v>32.7338</v>
      </c>
      <c r="J211" s="37">
        <f t="shared" si="18"/>
        <v>27</v>
      </c>
      <c r="K211" s="37">
        <v>22</v>
      </c>
      <c r="L211" s="37">
        <v>5</v>
      </c>
      <c r="M211" s="37"/>
      <c r="N211" s="37">
        <v>0</v>
      </c>
      <c r="O211" s="37">
        <v>1</v>
      </c>
      <c r="P211" s="37">
        <v>172</v>
      </c>
      <c r="Q211" s="37">
        <v>764</v>
      </c>
      <c r="R211" s="37">
        <v>36</v>
      </c>
      <c r="S211" s="37">
        <v>155</v>
      </c>
      <c r="T211" s="37">
        <v>0</v>
      </c>
      <c r="U211" s="37">
        <v>0</v>
      </c>
      <c r="V211" s="37" t="s">
        <v>823</v>
      </c>
      <c r="W211" s="37" t="s">
        <v>824</v>
      </c>
      <c r="X211" s="37" t="s">
        <v>907</v>
      </c>
      <c r="Y211" s="37"/>
      <c r="Z211" s="37"/>
    </row>
    <row r="212" s="6" customFormat="1" ht="37.5" spans="1:26">
      <c r="A212" s="37">
        <v>196</v>
      </c>
      <c r="B212" s="37" t="s">
        <v>120</v>
      </c>
      <c r="C212" s="37" t="s">
        <v>908</v>
      </c>
      <c r="D212" s="38" t="s">
        <v>909</v>
      </c>
      <c r="E212" s="37" t="s">
        <v>36</v>
      </c>
      <c r="F212" s="37" t="s">
        <v>37</v>
      </c>
      <c r="G212" s="38" t="s">
        <v>910</v>
      </c>
      <c r="H212" s="37" t="s">
        <v>822</v>
      </c>
      <c r="I212" s="37">
        <v>18.2965</v>
      </c>
      <c r="J212" s="37">
        <f t="shared" si="18"/>
        <v>16</v>
      </c>
      <c r="K212" s="37">
        <v>11</v>
      </c>
      <c r="L212" s="37">
        <v>5</v>
      </c>
      <c r="M212" s="37"/>
      <c r="N212" s="37">
        <v>1</v>
      </c>
      <c r="O212" s="37"/>
      <c r="P212" s="37">
        <v>132</v>
      </c>
      <c r="Q212" s="37">
        <v>479</v>
      </c>
      <c r="R212" s="37">
        <v>35</v>
      </c>
      <c r="S212" s="37">
        <v>135</v>
      </c>
      <c r="T212" s="37"/>
      <c r="U212" s="37"/>
      <c r="V212" s="37" t="s">
        <v>823</v>
      </c>
      <c r="W212" s="37" t="s">
        <v>824</v>
      </c>
      <c r="X212" s="37" t="s">
        <v>911</v>
      </c>
      <c r="Y212" s="37"/>
      <c r="Z212" s="37"/>
    </row>
    <row r="213" s="6" customFormat="1" ht="37.5" spans="1:26">
      <c r="A213" s="37">
        <v>197</v>
      </c>
      <c r="B213" s="37" t="s">
        <v>120</v>
      </c>
      <c r="C213" s="37" t="s">
        <v>174</v>
      </c>
      <c r="D213" s="38" t="s">
        <v>912</v>
      </c>
      <c r="E213" s="37" t="s">
        <v>36</v>
      </c>
      <c r="F213" s="37" t="s">
        <v>37</v>
      </c>
      <c r="G213" s="38" t="s">
        <v>913</v>
      </c>
      <c r="H213" s="37" t="s">
        <v>822</v>
      </c>
      <c r="I213" s="37">
        <v>74.2249</v>
      </c>
      <c r="J213" s="37">
        <f t="shared" si="18"/>
        <v>60</v>
      </c>
      <c r="K213" s="37">
        <v>30</v>
      </c>
      <c r="L213" s="37">
        <v>30</v>
      </c>
      <c r="M213" s="37"/>
      <c r="N213" s="37">
        <v>1</v>
      </c>
      <c r="O213" s="37"/>
      <c r="P213" s="37">
        <v>527</v>
      </c>
      <c r="Q213" s="37">
        <v>1987</v>
      </c>
      <c r="R213" s="37">
        <v>83</v>
      </c>
      <c r="S213" s="37">
        <v>349</v>
      </c>
      <c r="T213" s="37"/>
      <c r="U213" s="37"/>
      <c r="V213" s="37" t="s">
        <v>823</v>
      </c>
      <c r="W213" s="37" t="s">
        <v>824</v>
      </c>
      <c r="X213" s="37" t="s">
        <v>914</v>
      </c>
      <c r="Y213" s="37"/>
      <c r="Z213" s="37"/>
    </row>
    <row r="214" s="6" customFormat="1" ht="37.5" spans="1:26">
      <c r="A214" s="37">
        <v>198</v>
      </c>
      <c r="B214" s="37" t="s">
        <v>114</v>
      </c>
      <c r="C214" s="37" t="s">
        <v>839</v>
      </c>
      <c r="D214" s="38" t="s">
        <v>915</v>
      </c>
      <c r="E214" s="37" t="s">
        <v>36</v>
      </c>
      <c r="F214" s="37" t="s">
        <v>37</v>
      </c>
      <c r="G214" s="38" t="s">
        <v>916</v>
      </c>
      <c r="H214" s="37" t="s">
        <v>822</v>
      </c>
      <c r="I214" s="37">
        <v>33.8</v>
      </c>
      <c r="J214" s="37">
        <f t="shared" si="18"/>
        <v>27</v>
      </c>
      <c r="K214" s="37">
        <v>22</v>
      </c>
      <c r="L214" s="37">
        <v>5</v>
      </c>
      <c r="M214" s="37"/>
      <c r="N214" s="37">
        <v>1</v>
      </c>
      <c r="O214" s="37">
        <v>1</v>
      </c>
      <c r="P214" s="37">
        <v>490</v>
      </c>
      <c r="Q214" s="37">
        <v>1924</v>
      </c>
      <c r="R214" s="37">
        <v>127</v>
      </c>
      <c r="S214" s="37">
        <v>452</v>
      </c>
      <c r="T214" s="37">
        <v>48</v>
      </c>
      <c r="U214" s="37">
        <v>223</v>
      </c>
      <c r="V214" s="37" t="s">
        <v>823</v>
      </c>
      <c r="W214" s="37" t="s">
        <v>824</v>
      </c>
      <c r="X214" s="37" t="s">
        <v>842</v>
      </c>
      <c r="Y214" s="37"/>
      <c r="Z214" s="37"/>
    </row>
    <row r="215" s="6" customFormat="1" ht="37.5" spans="1:26">
      <c r="A215" s="37">
        <v>199</v>
      </c>
      <c r="B215" s="37" t="s">
        <v>361</v>
      </c>
      <c r="C215" s="37" t="s">
        <v>917</v>
      </c>
      <c r="D215" s="38" t="s">
        <v>918</v>
      </c>
      <c r="E215" s="37" t="s">
        <v>36</v>
      </c>
      <c r="F215" s="37" t="s">
        <v>37</v>
      </c>
      <c r="G215" s="38" t="s">
        <v>919</v>
      </c>
      <c r="H215" s="37" t="s">
        <v>822</v>
      </c>
      <c r="I215" s="37">
        <v>102.8686</v>
      </c>
      <c r="J215" s="37">
        <f t="shared" si="18"/>
        <v>90</v>
      </c>
      <c r="K215" s="37">
        <v>40</v>
      </c>
      <c r="L215" s="37">
        <v>50</v>
      </c>
      <c r="M215" s="37"/>
      <c r="N215" s="37"/>
      <c r="O215" s="37"/>
      <c r="P215" s="37">
        <v>175</v>
      </c>
      <c r="Q215" s="37">
        <v>532</v>
      </c>
      <c r="R215" s="37"/>
      <c r="S215" s="37"/>
      <c r="T215" s="37"/>
      <c r="U215" s="37"/>
      <c r="V215" s="37" t="s">
        <v>823</v>
      </c>
      <c r="W215" s="37" t="s">
        <v>824</v>
      </c>
      <c r="X215" s="37" t="s">
        <v>920</v>
      </c>
      <c r="Y215" s="37"/>
      <c r="Z215" s="37"/>
    </row>
    <row r="216" s="6" customFormat="1" ht="37.5" spans="1:26">
      <c r="A216" s="37">
        <v>200</v>
      </c>
      <c r="B216" s="37" t="s">
        <v>70</v>
      </c>
      <c r="C216" s="37" t="s">
        <v>921</v>
      </c>
      <c r="D216" s="38" t="s">
        <v>922</v>
      </c>
      <c r="E216" s="37" t="s">
        <v>36</v>
      </c>
      <c r="F216" s="37" t="s">
        <v>37</v>
      </c>
      <c r="G216" s="38" t="s">
        <v>923</v>
      </c>
      <c r="H216" s="37" t="s">
        <v>822</v>
      </c>
      <c r="I216" s="37">
        <v>350</v>
      </c>
      <c r="J216" s="37">
        <f t="shared" si="18"/>
        <v>225</v>
      </c>
      <c r="K216" s="37">
        <v>140</v>
      </c>
      <c r="L216" s="37">
        <v>85</v>
      </c>
      <c r="M216" s="37"/>
      <c r="N216" s="37"/>
      <c r="O216" s="37"/>
      <c r="P216" s="37"/>
      <c r="Q216" s="37"/>
      <c r="R216" s="37"/>
      <c r="S216" s="37"/>
      <c r="T216" s="37"/>
      <c r="U216" s="37"/>
      <c r="V216" s="37" t="s">
        <v>823</v>
      </c>
      <c r="W216" s="37" t="s">
        <v>824</v>
      </c>
      <c r="X216" s="37" t="s">
        <v>924</v>
      </c>
      <c r="Y216" s="37"/>
      <c r="Z216" s="37"/>
    </row>
    <row r="217" s="4" customFormat="1" ht="18.75" spans="1:26">
      <c r="A217" s="30" t="s">
        <v>925</v>
      </c>
      <c r="B217" s="31"/>
      <c r="C217" s="31" t="s">
        <v>32</v>
      </c>
      <c r="D217" s="32"/>
      <c r="E217" s="33" t="s">
        <v>32</v>
      </c>
      <c r="F217" s="34"/>
      <c r="G217" s="35"/>
      <c r="H217" s="36"/>
      <c r="I217" s="51">
        <f>SUM(I218)</f>
        <v>565</v>
      </c>
      <c r="J217" s="51">
        <f>SUM(J218)</f>
        <v>565</v>
      </c>
      <c r="K217" s="51">
        <f>SUM(K218)</f>
        <v>0</v>
      </c>
      <c r="L217" s="51">
        <f>SUM(L218)</f>
        <v>565</v>
      </c>
      <c r="M217" s="51">
        <f>SUM(M218)</f>
        <v>0</v>
      </c>
      <c r="N217" s="51">
        <f t="shared" ref="N217:U217" si="19">SUM(N218)</f>
        <v>7</v>
      </c>
      <c r="O217" s="51">
        <f t="shared" si="19"/>
        <v>98</v>
      </c>
      <c r="P217" s="51">
        <f t="shared" si="19"/>
        <v>47737</v>
      </c>
      <c r="Q217" s="51">
        <f t="shared" si="19"/>
        <v>194880</v>
      </c>
      <c r="R217" s="51">
        <f t="shared" si="19"/>
        <v>16849</v>
      </c>
      <c r="S217" s="51">
        <f t="shared" si="19"/>
        <v>78028</v>
      </c>
      <c r="T217" s="51">
        <f t="shared" si="19"/>
        <v>5336</v>
      </c>
      <c r="U217" s="51">
        <f t="shared" si="19"/>
        <v>23104</v>
      </c>
      <c r="V217" s="37"/>
      <c r="W217" s="37"/>
      <c r="X217" s="37"/>
      <c r="Y217" s="37"/>
      <c r="Z217" s="37"/>
    </row>
    <row r="218" s="5" customFormat="1" ht="75" spans="1:26">
      <c r="A218" s="37">
        <v>201</v>
      </c>
      <c r="B218" s="37" t="s">
        <v>926</v>
      </c>
      <c r="C218" s="37" t="s">
        <v>927</v>
      </c>
      <c r="D218" s="38" t="s">
        <v>928</v>
      </c>
      <c r="E218" s="37" t="s">
        <v>929</v>
      </c>
      <c r="F218" s="37" t="s">
        <v>37</v>
      </c>
      <c r="G218" s="38" t="s">
        <v>930</v>
      </c>
      <c r="H218" s="37" t="s">
        <v>61</v>
      </c>
      <c r="I218" s="37">
        <v>565</v>
      </c>
      <c r="J218" s="37">
        <f>K218+L218+M218</f>
        <v>565</v>
      </c>
      <c r="K218" s="37"/>
      <c r="L218" s="37">
        <v>565</v>
      </c>
      <c r="M218" s="37"/>
      <c r="N218" s="37">
        <v>7</v>
      </c>
      <c r="O218" s="37">
        <v>98</v>
      </c>
      <c r="P218" s="37">
        <v>47737</v>
      </c>
      <c r="Q218" s="37">
        <v>194880</v>
      </c>
      <c r="R218" s="37">
        <v>16849</v>
      </c>
      <c r="S218" s="37">
        <v>78028</v>
      </c>
      <c r="T218" s="37">
        <v>5336</v>
      </c>
      <c r="U218" s="37">
        <v>23104</v>
      </c>
      <c r="V218" s="37" t="s">
        <v>931</v>
      </c>
      <c r="W218" s="37" t="s">
        <v>921</v>
      </c>
      <c r="X218" s="37" t="s">
        <v>932</v>
      </c>
      <c r="Y218" s="37"/>
      <c r="Z218" s="37"/>
    </row>
    <row r="219" s="4" customFormat="1" ht="18.75" spans="1:26">
      <c r="A219" s="30" t="s">
        <v>933</v>
      </c>
      <c r="B219" s="31"/>
      <c r="C219" s="31" t="s">
        <v>32</v>
      </c>
      <c r="D219" s="32"/>
      <c r="E219" s="33" t="s">
        <v>32</v>
      </c>
      <c r="F219" s="34"/>
      <c r="G219" s="35"/>
      <c r="H219" s="36"/>
      <c r="I219" s="51">
        <f>SUM(I220:I234)</f>
        <v>1151.1302</v>
      </c>
      <c r="J219" s="51">
        <f>SUM(J220:J234)</f>
        <v>804</v>
      </c>
      <c r="K219" s="51">
        <f>SUM(K220:K234)</f>
        <v>0</v>
      </c>
      <c r="L219" s="51">
        <f>SUM(L220:L234)</f>
        <v>804</v>
      </c>
      <c r="M219" s="51">
        <f>SUM(M220:M234)</f>
        <v>0</v>
      </c>
      <c r="N219" s="51">
        <f t="shared" ref="N219:U219" si="20">SUM(N220:N234)</f>
        <v>28</v>
      </c>
      <c r="O219" s="51">
        <f t="shared" si="20"/>
        <v>12</v>
      </c>
      <c r="P219" s="51">
        <f t="shared" si="20"/>
        <v>15451</v>
      </c>
      <c r="Q219" s="51">
        <f t="shared" si="20"/>
        <v>70000</v>
      </c>
      <c r="R219" s="51">
        <f t="shared" si="20"/>
        <v>5500</v>
      </c>
      <c r="S219" s="51">
        <f t="shared" si="20"/>
        <v>17000</v>
      </c>
      <c r="T219" s="51">
        <f t="shared" si="20"/>
        <v>0</v>
      </c>
      <c r="U219" s="51">
        <f t="shared" si="20"/>
        <v>0</v>
      </c>
      <c r="V219" s="37"/>
      <c r="W219" s="37"/>
      <c r="X219" s="37"/>
      <c r="Y219" s="37"/>
      <c r="Z219" s="37"/>
    </row>
    <row r="220" s="1" customFormat="1" ht="93.75" spans="1:26">
      <c r="A220" s="37">
        <v>202</v>
      </c>
      <c r="B220" s="37" t="s">
        <v>921</v>
      </c>
      <c r="C220" s="37" t="s">
        <v>934</v>
      </c>
      <c r="D220" s="38" t="s">
        <v>935</v>
      </c>
      <c r="E220" s="37" t="s">
        <v>936</v>
      </c>
      <c r="F220" s="37" t="s">
        <v>37</v>
      </c>
      <c r="G220" s="38" t="s">
        <v>937</v>
      </c>
      <c r="H220" s="37" t="s">
        <v>76</v>
      </c>
      <c r="I220" s="37">
        <v>42</v>
      </c>
      <c r="J220" s="37">
        <f>K220+L220+M220</f>
        <v>30</v>
      </c>
      <c r="K220" s="37"/>
      <c r="L220" s="37">
        <v>30</v>
      </c>
      <c r="M220" s="37"/>
      <c r="N220" s="37">
        <v>14</v>
      </c>
      <c r="O220" s="37">
        <v>12</v>
      </c>
      <c r="P220" s="37">
        <v>15000</v>
      </c>
      <c r="Q220" s="37">
        <v>70000</v>
      </c>
      <c r="R220" s="37">
        <v>5500</v>
      </c>
      <c r="S220" s="37">
        <v>17000</v>
      </c>
      <c r="T220" s="37">
        <v>0</v>
      </c>
      <c r="U220" s="37">
        <v>0</v>
      </c>
      <c r="V220" s="37" t="s">
        <v>938</v>
      </c>
      <c r="W220" s="37" t="s">
        <v>938</v>
      </c>
      <c r="X220" s="37" t="s">
        <v>939</v>
      </c>
      <c r="Y220" s="37" t="s">
        <v>940</v>
      </c>
      <c r="Z220" s="37"/>
    </row>
    <row r="221" s="1" customFormat="1" ht="56.25" spans="1:26">
      <c r="A221" s="37">
        <v>203</v>
      </c>
      <c r="B221" s="37" t="s">
        <v>50</v>
      </c>
      <c r="C221" s="37" t="s">
        <v>941</v>
      </c>
      <c r="D221" s="38" t="s">
        <v>942</v>
      </c>
      <c r="E221" s="37" t="s">
        <v>943</v>
      </c>
      <c r="F221" s="37" t="s">
        <v>37</v>
      </c>
      <c r="G221" s="38" t="s">
        <v>944</v>
      </c>
      <c r="H221" s="37" t="s">
        <v>76</v>
      </c>
      <c r="I221" s="37">
        <v>106.2566</v>
      </c>
      <c r="J221" s="37">
        <f t="shared" ref="J221:J234" si="21">K221+L221+M221</f>
        <v>75</v>
      </c>
      <c r="K221" s="37"/>
      <c r="L221" s="37">
        <v>75</v>
      </c>
      <c r="M221" s="37"/>
      <c r="N221" s="37">
        <v>1</v>
      </c>
      <c r="O221" s="37"/>
      <c r="P221" s="37">
        <v>53</v>
      </c>
      <c r="Q221" s="37"/>
      <c r="R221" s="37"/>
      <c r="S221" s="37"/>
      <c r="T221" s="37"/>
      <c r="U221" s="37"/>
      <c r="V221" s="37" t="s">
        <v>938</v>
      </c>
      <c r="W221" s="37" t="s">
        <v>938</v>
      </c>
      <c r="X221" s="37" t="s">
        <v>945</v>
      </c>
      <c r="Y221" s="37" t="s">
        <v>946</v>
      </c>
      <c r="Z221" s="37"/>
    </row>
    <row r="222" s="1" customFormat="1" ht="56.25" spans="1:26">
      <c r="A222" s="37">
        <v>204</v>
      </c>
      <c r="B222" s="37" t="s">
        <v>50</v>
      </c>
      <c r="C222" s="37" t="s">
        <v>780</v>
      </c>
      <c r="D222" s="38" t="s">
        <v>947</v>
      </c>
      <c r="E222" s="37" t="s">
        <v>943</v>
      </c>
      <c r="F222" s="37" t="s">
        <v>37</v>
      </c>
      <c r="G222" s="38" t="s">
        <v>948</v>
      </c>
      <c r="H222" s="37" t="s">
        <v>76</v>
      </c>
      <c r="I222" s="37">
        <v>103.933</v>
      </c>
      <c r="J222" s="37">
        <f t="shared" si="21"/>
        <v>73</v>
      </c>
      <c r="K222" s="37"/>
      <c r="L222" s="37">
        <v>73</v>
      </c>
      <c r="M222" s="37"/>
      <c r="N222" s="37">
        <v>1</v>
      </c>
      <c r="O222" s="37"/>
      <c r="P222" s="37">
        <v>42</v>
      </c>
      <c r="Q222" s="37"/>
      <c r="R222" s="37"/>
      <c r="S222" s="37"/>
      <c r="T222" s="37"/>
      <c r="U222" s="37"/>
      <c r="V222" s="37" t="s">
        <v>938</v>
      </c>
      <c r="W222" s="37" t="s">
        <v>938</v>
      </c>
      <c r="X222" s="37" t="s">
        <v>949</v>
      </c>
      <c r="Y222" s="37" t="s">
        <v>946</v>
      </c>
      <c r="Z222" s="37"/>
    </row>
    <row r="223" s="1" customFormat="1" ht="56.25" spans="1:26">
      <c r="A223" s="37">
        <v>205</v>
      </c>
      <c r="B223" s="37" t="s">
        <v>44</v>
      </c>
      <c r="C223" s="37" t="s">
        <v>770</v>
      </c>
      <c r="D223" s="38" t="s">
        <v>950</v>
      </c>
      <c r="E223" s="37" t="s">
        <v>943</v>
      </c>
      <c r="F223" s="37" t="s">
        <v>37</v>
      </c>
      <c r="G223" s="38" t="s">
        <v>951</v>
      </c>
      <c r="H223" s="37" t="s">
        <v>76</v>
      </c>
      <c r="I223" s="37">
        <v>74.1406</v>
      </c>
      <c r="J223" s="37">
        <f t="shared" si="21"/>
        <v>52</v>
      </c>
      <c r="K223" s="37"/>
      <c r="L223" s="37">
        <v>52</v>
      </c>
      <c r="M223" s="37"/>
      <c r="N223" s="37">
        <v>1</v>
      </c>
      <c r="O223" s="37"/>
      <c r="P223" s="37">
        <v>63</v>
      </c>
      <c r="Q223" s="37"/>
      <c r="R223" s="37"/>
      <c r="S223" s="37"/>
      <c r="T223" s="37"/>
      <c r="U223" s="37"/>
      <c r="V223" s="37" t="s">
        <v>938</v>
      </c>
      <c r="W223" s="37" t="s">
        <v>938</v>
      </c>
      <c r="X223" s="37" t="s">
        <v>952</v>
      </c>
      <c r="Y223" s="37" t="s">
        <v>946</v>
      </c>
      <c r="Z223" s="37"/>
    </row>
    <row r="224" s="1" customFormat="1" ht="56.25" spans="1:26">
      <c r="A224" s="37">
        <v>206</v>
      </c>
      <c r="B224" s="37" t="s">
        <v>33</v>
      </c>
      <c r="C224" s="37" t="s">
        <v>953</v>
      </c>
      <c r="D224" s="38" t="s">
        <v>954</v>
      </c>
      <c r="E224" s="37" t="s">
        <v>943</v>
      </c>
      <c r="F224" s="37" t="s">
        <v>37</v>
      </c>
      <c r="G224" s="38" t="s">
        <v>955</v>
      </c>
      <c r="H224" s="37" t="s">
        <v>76</v>
      </c>
      <c r="I224" s="37">
        <v>133.2</v>
      </c>
      <c r="J224" s="37">
        <f t="shared" si="21"/>
        <v>94</v>
      </c>
      <c r="K224" s="37"/>
      <c r="L224" s="37">
        <v>94</v>
      </c>
      <c r="M224" s="37"/>
      <c r="N224" s="37">
        <v>1</v>
      </c>
      <c r="O224" s="37"/>
      <c r="P224" s="37">
        <v>25</v>
      </c>
      <c r="Q224" s="37"/>
      <c r="R224" s="37"/>
      <c r="S224" s="37"/>
      <c r="T224" s="37"/>
      <c r="U224" s="37"/>
      <c r="V224" s="37" t="s">
        <v>938</v>
      </c>
      <c r="W224" s="37" t="s">
        <v>938</v>
      </c>
      <c r="X224" s="37" t="s">
        <v>956</v>
      </c>
      <c r="Y224" s="37" t="s">
        <v>946</v>
      </c>
      <c r="Z224" s="37"/>
    </row>
    <row r="225" s="1" customFormat="1" ht="56.25" spans="1:26">
      <c r="A225" s="37">
        <v>207</v>
      </c>
      <c r="B225" s="37" t="s">
        <v>247</v>
      </c>
      <c r="C225" s="37" t="s">
        <v>957</v>
      </c>
      <c r="D225" s="38" t="s">
        <v>958</v>
      </c>
      <c r="E225" s="37" t="s">
        <v>943</v>
      </c>
      <c r="F225" s="37" t="s">
        <v>37</v>
      </c>
      <c r="G225" s="38" t="s">
        <v>951</v>
      </c>
      <c r="H225" s="37" t="s">
        <v>76</v>
      </c>
      <c r="I225" s="37">
        <v>148</v>
      </c>
      <c r="J225" s="37">
        <f t="shared" si="21"/>
        <v>105</v>
      </c>
      <c r="K225" s="37"/>
      <c r="L225" s="37">
        <v>105</v>
      </c>
      <c r="M225" s="37"/>
      <c r="N225" s="37">
        <v>1</v>
      </c>
      <c r="O225" s="37"/>
      <c r="P225" s="37">
        <v>80</v>
      </c>
      <c r="Q225" s="37"/>
      <c r="R225" s="37"/>
      <c r="S225" s="37"/>
      <c r="T225" s="37"/>
      <c r="U225" s="37"/>
      <c r="V225" s="37" t="s">
        <v>938</v>
      </c>
      <c r="W225" s="37" t="s">
        <v>938</v>
      </c>
      <c r="X225" s="37" t="s">
        <v>959</v>
      </c>
      <c r="Y225" s="37" t="s">
        <v>946</v>
      </c>
      <c r="Z225" s="37"/>
    </row>
    <row r="226" s="1" customFormat="1" ht="56.25" spans="1:26">
      <c r="A226" s="37">
        <v>208</v>
      </c>
      <c r="B226" s="37" t="s">
        <v>120</v>
      </c>
      <c r="C226" s="37" t="s">
        <v>960</v>
      </c>
      <c r="D226" s="38" t="s">
        <v>961</v>
      </c>
      <c r="E226" s="37" t="s">
        <v>943</v>
      </c>
      <c r="F226" s="37" t="s">
        <v>37</v>
      </c>
      <c r="G226" s="38" t="s">
        <v>955</v>
      </c>
      <c r="H226" s="37" t="s">
        <v>76</v>
      </c>
      <c r="I226" s="37">
        <v>64.4</v>
      </c>
      <c r="J226" s="37">
        <f t="shared" si="21"/>
        <v>46</v>
      </c>
      <c r="K226" s="37"/>
      <c r="L226" s="37">
        <v>46</v>
      </c>
      <c r="M226" s="37"/>
      <c r="N226" s="37">
        <v>1</v>
      </c>
      <c r="O226" s="37"/>
      <c r="P226" s="37">
        <v>48</v>
      </c>
      <c r="Q226" s="37"/>
      <c r="R226" s="37"/>
      <c r="S226" s="37"/>
      <c r="T226" s="37"/>
      <c r="U226" s="37"/>
      <c r="V226" s="37" t="s">
        <v>938</v>
      </c>
      <c r="W226" s="37" t="s">
        <v>938</v>
      </c>
      <c r="X226" s="37" t="s">
        <v>962</v>
      </c>
      <c r="Y226" s="37" t="s">
        <v>946</v>
      </c>
      <c r="Z226" s="37"/>
    </row>
    <row r="227" s="1" customFormat="1" ht="56.25" spans="1:26">
      <c r="A227" s="37">
        <v>209</v>
      </c>
      <c r="B227" s="37" t="s">
        <v>328</v>
      </c>
      <c r="C227" s="37" t="s">
        <v>864</v>
      </c>
      <c r="D227" s="38" t="s">
        <v>963</v>
      </c>
      <c r="E227" s="37" t="s">
        <v>943</v>
      </c>
      <c r="F227" s="37" t="s">
        <v>37</v>
      </c>
      <c r="G227" s="38" t="s">
        <v>964</v>
      </c>
      <c r="H227" s="37" t="s">
        <v>76</v>
      </c>
      <c r="I227" s="37">
        <v>49.6</v>
      </c>
      <c r="J227" s="37">
        <f t="shared" si="21"/>
        <v>30</v>
      </c>
      <c r="K227" s="37"/>
      <c r="L227" s="37">
        <v>30</v>
      </c>
      <c r="M227" s="37"/>
      <c r="N227" s="37">
        <v>1</v>
      </c>
      <c r="O227" s="37"/>
      <c r="P227" s="37">
        <v>10</v>
      </c>
      <c r="Q227" s="37"/>
      <c r="R227" s="37"/>
      <c r="S227" s="37"/>
      <c r="T227" s="37"/>
      <c r="U227" s="37"/>
      <c r="V227" s="37" t="s">
        <v>938</v>
      </c>
      <c r="W227" s="37" t="s">
        <v>938</v>
      </c>
      <c r="X227" s="37" t="s">
        <v>965</v>
      </c>
      <c r="Y227" s="37" t="s">
        <v>946</v>
      </c>
      <c r="Z227" s="37"/>
    </row>
    <row r="228" s="1" customFormat="1" ht="56.25" spans="1:26">
      <c r="A228" s="37">
        <v>210</v>
      </c>
      <c r="B228" s="37" t="s">
        <v>198</v>
      </c>
      <c r="C228" s="37" t="s">
        <v>539</v>
      </c>
      <c r="D228" s="38" t="s">
        <v>966</v>
      </c>
      <c r="E228" s="37" t="s">
        <v>943</v>
      </c>
      <c r="F228" s="37" t="s">
        <v>37</v>
      </c>
      <c r="G228" s="38" t="s">
        <v>955</v>
      </c>
      <c r="H228" s="37" t="s">
        <v>76</v>
      </c>
      <c r="I228" s="37">
        <v>74</v>
      </c>
      <c r="J228" s="37">
        <f t="shared" si="21"/>
        <v>52</v>
      </c>
      <c r="K228" s="37"/>
      <c r="L228" s="37">
        <v>52</v>
      </c>
      <c r="M228" s="37"/>
      <c r="N228" s="37">
        <v>1</v>
      </c>
      <c r="O228" s="37"/>
      <c r="P228" s="37">
        <v>12</v>
      </c>
      <c r="Q228" s="37"/>
      <c r="R228" s="37"/>
      <c r="S228" s="37"/>
      <c r="T228" s="37"/>
      <c r="U228" s="37"/>
      <c r="V228" s="37" t="s">
        <v>938</v>
      </c>
      <c r="W228" s="37" t="s">
        <v>938</v>
      </c>
      <c r="X228" s="37" t="s">
        <v>967</v>
      </c>
      <c r="Y228" s="37" t="s">
        <v>946</v>
      </c>
      <c r="Z228" s="37"/>
    </row>
    <row r="229" s="1" customFormat="1" ht="56.25" spans="1:26">
      <c r="A229" s="37">
        <v>211</v>
      </c>
      <c r="B229" s="37" t="s">
        <v>120</v>
      </c>
      <c r="C229" s="37" t="s">
        <v>908</v>
      </c>
      <c r="D229" s="38" t="s">
        <v>968</v>
      </c>
      <c r="E229" s="37" t="s">
        <v>943</v>
      </c>
      <c r="F229" s="37" t="s">
        <v>37</v>
      </c>
      <c r="G229" s="38" t="s">
        <v>955</v>
      </c>
      <c r="H229" s="37" t="s">
        <v>76</v>
      </c>
      <c r="I229" s="37">
        <v>64.4</v>
      </c>
      <c r="J229" s="37">
        <f t="shared" si="21"/>
        <v>45</v>
      </c>
      <c r="K229" s="37"/>
      <c r="L229" s="37">
        <v>45</v>
      </c>
      <c r="M229" s="37"/>
      <c r="N229" s="37">
        <v>1</v>
      </c>
      <c r="O229" s="37"/>
      <c r="P229" s="37">
        <v>17</v>
      </c>
      <c r="Q229" s="37"/>
      <c r="R229" s="37"/>
      <c r="S229" s="37"/>
      <c r="T229" s="37"/>
      <c r="U229" s="37"/>
      <c r="V229" s="37" t="s">
        <v>938</v>
      </c>
      <c r="W229" s="37" t="s">
        <v>938</v>
      </c>
      <c r="X229" s="37" t="s">
        <v>969</v>
      </c>
      <c r="Y229" s="37" t="s">
        <v>946</v>
      </c>
      <c r="Z229" s="37"/>
    </row>
    <row r="230" s="1" customFormat="1" ht="56.25" spans="1:26">
      <c r="A230" s="37">
        <v>212</v>
      </c>
      <c r="B230" s="37" t="s">
        <v>168</v>
      </c>
      <c r="C230" s="37" t="s">
        <v>970</v>
      </c>
      <c r="D230" s="38" t="s">
        <v>971</v>
      </c>
      <c r="E230" s="37" t="s">
        <v>943</v>
      </c>
      <c r="F230" s="37" t="s">
        <v>37</v>
      </c>
      <c r="G230" s="38" t="s">
        <v>972</v>
      </c>
      <c r="H230" s="37" t="s">
        <v>76</v>
      </c>
      <c r="I230" s="37">
        <v>66.6</v>
      </c>
      <c r="J230" s="37">
        <f t="shared" si="21"/>
        <v>47</v>
      </c>
      <c r="K230" s="37"/>
      <c r="L230" s="37">
        <v>47</v>
      </c>
      <c r="M230" s="37"/>
      <c r="N230" s="37">
        <v>1</v>
      </c>
      <c r="O230" s="37"/>
      <c r="P230" s="37">
        <v>8</v>
      </c>
      <c r="Q230" s="37"/>
      <c r="R230" s="37"/>
      <c r="S230" s="37"/>
      <c r="T230" s="37"/>
      <c r="U230" s="37"/>
      <c r="V230" s="37" t="s">
        <v>938</v>
      </c>
      <c r="W230" s="37" t="s">
        <v>938</v>
      </c>
      <c r="X230" s="37" t="s">
        <v>967</v>
      </c>
      <c r="Y230" s="37" t="s">
        <v>946</v>
      </c>
      <c r="Z230" s="37"/>
    </row>
    <row r="231" s="1" customFormat="1" ht="56.25" spans="1:26">
      <c r="A231" s="37">
        <v>213</v>
      </c>
      <c r="B231" s="37" t="s">
        <v>297</v>
      </c>
      <c r="C231" s="37" t="s">
        <v>394</v>
      </c>
      <c r="D231" s="38" t="s">
        <v>973</v>
      </c>
      <c r="E231" s="37" t="s">
        <v>943</v>
      </c>
      <c r="F231" s="37" t="s">
        <v>37</v>
      </c>
      <c r="G231" s="38" t="s">
        <v>974</v>
      </c>
      <c r="H231" s="37" t="s">
        <v>76</v>
      </c>
      <c r="I231" s="37">
        <v>59.2</v>
      </c>
      <c r="J231" s="37">
        <f t="shared" si="21"/>
        <v>41</v>
      </c>
      <c r="K231" s="37"/>
      <c r="L231" s="37">
        <v>41</v>
      </c>
      <c r="M231" s="37"/>
      <c r="N231" s="37">
        <v>1</v>
      </c>
      <c r="O231" s="37"/>
      <c r="P231" s="37">
        <v>30</v>
      </c>
      <c r="Q231" s="37"/>
      <c r="R231" s="37"/>
      <c r="S231" s="37"/>
      <c r="T231" s="37"/>
      <c r="U231" s="37"/>
      <c r="V231" s="37" t="s">
        <v>938</v>
      </c>
      <c r="W231" s="37" t="s">
        <v>938</v>
      </c>
      <c r="X231" s="37" t="s">
        <v>975</v>
      </c>
      <c r="Y231" s="37" t="s">
        <v>946</v>
      </c>
      <c r="Z231" s="37"/>
    </row>
    <row r="232" s="1" customFormat="1" ht="56.25" spans="1:26">
      <c r="A232" s="37">
        <v>214</v>
      </c>
      <c r="B232" s="37" t="s">
        <v>361</v>
      </c>
      <c r="C232" s="37" t="s">
        <v>375</v>
      </c>
      <c r="D232" s="38" t="s">
        <v>976</v>
      </c>
      <c r="E232" s="37" t="s">
        <v>943</v>
      </c>
      <c r="F232" s="37" t="s">
        <v>37</v>
      </c>
      <c r="G232" s="38" t="s">
        <v>964</v>
      </c>
      <c r="H232" s="37" t="s">
        <v>76</v>
      </c>
      <c r="I232" s="37">
        <v>59.2</v>
      </c>
      <c r="J232" s="37">
        <f t="shared" si="21"/>
        <v>41</v>
      </c>
      <c r="K232" s="37"/>
      <c r="L232" s="37">
        <v>41</v>
      </c>
      <c r="M232" s="37"/>
      <c r="N232" s="37">
        <v>1</v>
      </c>
      <c r="O232" s="37"/>
      <c r="P232" s="37">
        <v>35</v>
      </c>
      <c r="Q232" s="37"/>
      <c r="R232" s="37"/>
      <c r="S232" s="37"/>
      <c r="T232" s="37"/>
      <c r="U232" s="37"/>
      <c r="V232" s="37" t="s">
        <v>938</v>
      </c>
      <c r="W232" s="37" t="s">
        <v>938</v>
      </c>
      <c r="X232" s="37" t="s">
        <v>977</v>
      </c>
      <c r="Y232" s="37" t="s">
        <v>946</v>
      </c>
      <c r="Z232" s="37"/>
    </row>
    <row r="233" s="1" customFormat="1" ht="56.25" spans="1:26">
      <c r="A233" s="37">
        <v>215</v>
      </c>
      <c r="B233" s="37" t="s">
        <v>120</v>
      </c>
      <c r="C233" s="37" t="s">
        <v>978</v>
      </c>
      <c r="D233" s="38" t="s">
        <v>979</v>
      </c>
      <c r="E233" s="37" t="s">
        <v>943</v>
      </c>
      <c r="F233" s="37" t="s">
        <v>37</v>
      </c>
      <c r="G233" s="38" t="s">
        <v>955</v>
      </c>
      <c r="H233" s="37" t="s">
        <v>76</v>
      </c>
      <c r="I233" s="37">
        <v>47</v>
      </c>
      <c r="J233" s="37">
        <f t="shared" si="21"/>
        <v>32</v>
      </c>
      <c r="K233" s="37"/>
      <c r="L233" s="37">
        <v>32</v>
      </c>
      <c r="M233" s="37"/>
      <c r="N233" s="37">
        <v>1</v>
      </c>
      <c r="O233" s="37"/>
      <c r="P233" s="37">
        <v>8</v>
      </c>
      <c r="Q233" s="37"/>
      <c r="R233" s="37"/>
      <c r="S233" s="37"/>
      <c r="T233" s="37"/>
      <c r="U233" s="37"/>
      <c r="V233" s="37" t="s">
        <v>938</v>
      </c>
      <c r="W233" s="37" t="s">
        <v>938</v>
      </c>
      <c r="X233" s="37" t="s">
        <v>980</v>
      </c>
      <c r="Y233" s="37" t="s">
        <v>946</v>
      </c>
      <c r="Z233" s="37"/>
    </row>
    <row r="234" s="1" customFormat="1" ht="56.25" spans="1:26">
      <c r="A234" s="37">
        <v>216</v>
      </c>
      <c r="B234" s="37" t="s">
        <v>297</v>
      </c>
      <c r="C234" s="37" t="s">
        <v>757</v>
      </c>
      <c r="D234" s="38" t="s">
        <v>981</v>
      </c>
      <c r="E234" s="37" t="s">
        <v>943</v>
      </c>
      <c r="F234" s="37" t="s">
        <v>37</v>
      </c>
      <c r="G234" s="38" t="s">
        <v>982</v>
      </c>
      <c r="H234" s="37" t="s">
        <v>76</v>
      </c>
      <c r="I234" s="37">
        <v>59.2</v>
      </c>
      <c r="J234" s="37">
        <f t="shared" si="21"/>
        <v>41</v>
      </c>
      <c r="K234" s="37"/>
      <c r="L234" s="37">
        <v>41</v>
      </c>
      <c r="M234" s="37"/>
      <c r="N234" s="37">
        <v>1</v>
      </c>
      <c r="O234" s="37"/>
      <c r="P234" s="37">
        <v>20</v>
      </c>
      <c r="Q234" s="37"/>
      <c r="R234" s="37"/>
      <c r="S234" s="37"/>
      <c r="T234" s="37"/>
      <c r="U234" s="37"/>
      <c r="V234" s="37" t="s">
        <v>938</v>
      </c>
      <c r="W234" s="37" t="s">
        <v>938</v>
      </c>
      <c r="X234" s="37" t="s">
        <v>977</v>
      </c>
      <c r="Y234" s="37" t="s">
        <v>946</v>
      </c>
      <c r="Z234" s="37"/>
    </row>
    <row r="235" s="4" customFormat="1" ht="18.75" spans="1:26">
      <c r="A235" s="30" t="s">
        <v>983</v>
      </c>
      <c r="B235" s="31"/>
      <c r="C235" s="31" t="s">
        <v>32</v>
      </c>
      <c r="D235" s="32"/>
      <c r="E235" s="33" t="s">
        <v>32</v>
      </c>
      <c r="F235" s="34"/>
      <c r="G235" s="35"/>
      <c r="H235" s="36"/>
      <c r="I235" s="51">
        <f>SUM(I236:I237)</f>
        <v>538.73</v>
      </c>
      <c r="J235" s="51">
        <f>SUM(J236:J237)</f>
        <v>345</v>
      </c>
      <c r="K235" s="51">
        <f>SUM(K236:K237)</f>
        <v>215</v>
      </c>
      <c r="L235" s="51">
        <f>SUM(L236:L237)</f>
        <v>130</v>
      </c>
      <c r="M235" s="51">
        <f>SUM(M236:M237)</f>
        <v>0</v>
      </c>
      <c r="N235" s="51">
        <f t="shared" ref="N235:U235" si="22">SUM(N236:N237)</f>
        <v>0</v>
      </c>
      <c r="O235" s="51">
        <f t="shared" si="22"/>
        <v>2</v>
      </c>
      <c r="P235" s="51">
        <f t="shared" si="22"/>
        <v>471</v>
      </c>
      <c r="Q235" s="51">
        <f t="shared" si="22"/>
        <v>1785</v>
      </c>
      <c r="R235" s="51">
        <f t="shared" si="22"/>
        <v>0</v>
      </c>
      <c r="S235" s="51">
        <f t="shared" si="22"/>
        <v>0</v>
      </c>
      <c r="T235" s="51">
        <f t="shared" si="22"/>
        <v>0</v>
      </c>
      <c r="U235" s="51">
        <f t="shared" si="22"/>
        <v>0</v>
      </c>
      <c r="V235" s="37"/>
      <c r="W235" s="37"/>
      <c r="X235" s="37"/>
      <c r="Y235" s="37"/>
      <c r="Z235" s="37"/>
    </row>
    <row r="236" s="6" customFormat="1" ht="37.5" spans="1:26">
      <c r="A236" s="37">
        <v>217</v>
      </c>
      <c r="B236" s="37" t="s">
        <v>247</v>
      </c>
      <c r="C236" s="37" t="s">
        <v>343</v>
      </c>
      <c r="D236" s="38" t="s">
        <v>984</v>
      </c>
      <c r="E236" s="37" t="s">
        <v>36</v>
      </c>
      <c r="F236" s="37" t="s">
        <v>37</v>
      </c>
      <c r="G236" s="38" t="s">
        <v>985</v>
      </c>
      <c r="H236" s="37" t="s">
        <v>39</v>
      </c>
      <c r="I236" s="37">
        <v>215.42</v>
      </c>
      <c r="J236" s="37">
        <f>K236+L236+M236</f>
        <v>150</v>
      </c>
      <c r="K236" s="37">
        <v>85</v>
      </c>
      <c r="L236" s="37">
        <v>65</v>
      </c>
      <c r="M236" s="37"/>
      <c r="N236" s="37"/>
      <c r="O236" s="37">
        <v>1</v>
      </c>
      <c r="P236" s="37">
        <v>250</v>
      </c>
      <c r="Q236" s="37">
        <v>900</v>
      </c>
      <c r="R236" s="37"/>
      <c r="S236" s="37"/>
      <c r="T236" s="37"/>
      <c r="U236" s="37"/>
      <c r="V236" s="37" t="s">
        <v>986</v>
      </c>
      <c r="W236" s="37" t="s">
        <v>986</v>
      </c>
      <c r="X236" s="37" t="s">
        <v>987</v>
      </c>
      <c r="Y236" s="37" t="s">
        <v>988</v>
      </c>
      <c r="Z236" s="37"/>
    </row>
    <row r="237" s="6" customFormat="1" ht="37.5" spans="1:26">
      <c r="A237" s="37">
        <v>218</v>
      </c>
      <c r="B237" s="37" t="s">
        <v>162</v>
      </c>
      <c r="C237" s="37" t="s">
        <v>989</v>
      </c>
      <c r="D237" s="38" t="s">
        <v>990</v>
      </c>
      <c r="E237" s="37" t="s">
        <v>36</v>
      </c>
      <c r="F237" s="37" t="s">
        <v>37</v>
      </c>
      <c r="G237" s="38" t="s">
        <v>991</v>
      </c>
      <c r="H237" s="37" t="s">
        <v>39</v>
      </c>
      <c r="I237" s="37">
        <v>323.31</v>
      </c>
      <c r="J237" s="37">
        <f>K237+L237+M237</f>
        <v>195</v>
      </c>
      <c r="K237" s="37">
        <v>130</v>
      </c>
      <c r="L237" s="37">
        <v>65</v>
      </c>
      <c r="M237" s="37"/>
      <c r="N237" s="37"/>
      <c r="O237" s="37">
        <v>1</v>
      </c>
      <c r="P237" s="37">
        <v>221</v>
      </c>
      <c r="Q237" s="37">
        <v>885</v>
      </c>
      <c r="R237" s="37"/>
      <c r="S237" s="37"/>
      <c r="T237" s="37"/>
      <c r="U237" s="37"/>
      <c r="V237" s="37" t="s">
        <v>986</v>
      </c>
      <c r="W237" s="37" t="s">
        <v>986</v>
      </c>
      <c r="X237" s="37" t="s">
        <v>987</v>
      </c>
      <c r="Y237" s="37" t="s">
        <v>988</v>
      </c>
      <c r="Z237" s="37"/>
    </row>
    <row r="238" s="4" customFormat="1" ht="18.75" spans="1:26">
      <c r="A238" s="30" t="s">
        <v>992</v>
      </c>
      <c r="B238" s="31"/>
      <c r="C238" s="31" t="s">
        <v>32</v>
      </c>
      <c r="D238" s="32"/>
      <c r="E238" s="33" t="s">
        <v>32</v>
      </c>
      <c r="F238" s="34"/>
      <c r="G238" s="35"/>
      <c r="H238" s="36"/>
      <c r="I238" s="51">
        <f>SUM(I239:I265)</f>
        <v>1530.032749</v>
      </c>
      <c r="J238" s="51">
        <f>SUM(J239:J265)</f>
        <v>998</v>
      </c>
      <c r="K238" s="51">
        <f>SUM(K239:K265)</f>
        <v>700</v>
      </c>
      <c r="L238" s="51">
        <f>SUM(L239:L265)</f>
        <v>298</v>
      </c>
      <c r="M238" s="51">
        <f>SUM(M239:M265)</f>
        <v>0</v>
      </c>
      <c r="N238" s="51">
        <f t="shared" ref="N238:U238" si="23">SUM(N239:N265)</f>
        <v>14</v>
      </c>
      <c r="O238" s="51">
        <f t="shared" si="23"/>
        <v>12</v>
      </c>
      <c r="P238" s="51">
        <f t="shared" si="23"/>
        <v>13999</v>
      </c>
      <c r="Q238" s="51">
        <f t="shared" si="23"/>
        <v>55805</v>
      </c>
      <c r="R238" s="51">
        <f t="shared" si="23"/>
        <v>3478</v>
      </c>
      <c r="S238" s="51">
        <f t="shared" si="23"/>
        <v>14311</v>
      </c>
      <c r="T238" s="51">
        <f t="shared" si="23"/>
        <v>619</v>
      </c>
      <c r="U238" s="51">
        <f t="shared" si="23"/>
        <v>2545</v>
      </c>
      <c r="V238" s="37"/>
      <c r="W238" s="37"/>
      <c r="X238" s="37"/>
      <c r="Y238" s="37"/>
      <c r="Z238" s="37"/>
    </row>
    <row r="239" s="4" customFormat="1" ht="75" spans="1:26">
      <c r="A239" s="66">
        <v>219</v>
      </c>
      <c r="B239" s="54" t="s">
        <v>162</v>
      </c>
      <c r="C239" s="54" t="s">
        <v>993</v>
      </c>
      <c r="D239" s="54" t="s">
        <v>994</v>
      </c>
      <c r="E239" s="54" t="s">
        <v>36</v>
      </c>
      <c r="F239" s="66" t="s">
        <v>37</v>
      </c>
      <c r="G239" s="70" t="s">
        <v>995</v>
      </c>
      <c r="H239" s="39" t="s">
        <v>996</v>
      </c>
      <c r="I239" s="91">
        <v>114.379182</v>
      </c>
      <c r="J239" s="37">
        <f t="shared" ref="J239:J265" si="24">K239+L239+M239</f>
        <v>80</v>
      </c>
      <c r="K239" s="91">
        <v>45</v>
      </c>
      <c r="L239" s="91">
        <v>35</v>
      </c>
      <c r="M239" s="91"/>
      <c r="N239" s="54"/>
      <c r="O239" s="54">
        <v>1</v>
      </c>
      <c r="P239" s="54">
        <v>957</v>
      </c>
      <c r="Q239" s="54">
        <v>3565</v>
      </c>
      <c r="R239" s="54">
        <v>149</v>
      </c>
      <c r="S239" s="54">
        <v>276</v>
      </c>
      <c r="T239" s="54">
        <v>0</v>
      </c>
      <c r="U239" s="54">
        <v>0</v>
      </c>
      <c r="V239" s="54" t="s">
        <v>997</v>
      </c>
      <c r="W239" s="54" t="s">
        <v>997</v>
      </c>
      <c r="X239" s="39" t="s">
        <v>998</v>
      </c>
      <c r="Y239" s="54" t="s">
        <v>999</v>
      </c>
      <c r="Z239" s="93"/>
    </row>
    <row r="240" s="4" customFormat="1" ht="37.5" spans="1:26">
      <c r="A240" s="66">
        <v>220</v>
      </c>
      <c r="B240" s="54" t="s">
        <v>162</v>
      </c>
      <c r="C240" s="54" t="s">
        <v>287</v>
      </c>
      <c r="D240" s="54" t="s">
        <v>1000</v>
      </c>
      <c r="E240" s="54" t="s">
        <v>36</v>
      </c>
      <c r="F240" s="66" t="s">
        <v>37</v>
      </c>
      <c r="G240" s="43" t="s">
        <v>1001</v>
      </c>
      <c r="H240" s="39" t="s">
        <v>996</v>
      </c>
      <c r="I240" s="92">
        <v>9.34189</v>
      </c>
      <c r="J240" s="37">
        <f t="shared" si="24"/>
        <v>5</v>
      </c>
      <c r="K240" s="91">
        <v>5</v>
      </c>
      <c r="L240" s="91"/>
      <c r="M240" s="91"/>
      <c r="N240" s="54"/>
      <c r="O240" s="54">
        <v>1</v>
      </c>
      <c r="P240" s="54">
        <v>285</v>
      </c>
      <c r="Q240" s="54">
        <v>1225</v>
      </c>
      <c r="R240" s="54">
        <v>40</v>
      </c>
      <c r="S240" s="54">
        <v>210</v>
      </c>
      <c r="T240" s="54">
        <v>0</v>
      </c>
      <c r="U240" s="54">
        <v>0</v>
      </c>
      <c r="V240" s="54" t="s">
        <v>997</v>
      </c>
      <c r="W240" s="54" t="s">
        <v>997</v>
      </c>
      <c r="X240" s="39" t="s">
        <v>1002</v>
      </c>
      <c r="Y240" s="54" t="s">
        <v>999</v>
      </c>
      <c r="Z240" s="93"/>
    </row>
    <row r="241" s="4" customFormat="1" ht="150" spans="1:26">
      <c r="A241" s="66">
        <v>221</v>
      </c>
      <c r="B241" s="54" t="s">
        <v>168</v>
      </c>
      <c r="C241" s="54" t="s">
        <v>566</v>
      </c>
      <c r="D241" s="90" t="s">
        <v>1003</v>
      </c>
      <c r="E241" s="54" t="s">
        <v>36</v>
      </c>
      <c r="F241" s="66" t="s">
        <v>37</v>
      </c>
      <c r="G241" s="70" t="s">
        <v>1004</v>
      </c>
      <c r="H241" s="39" t="s">
        <v>996</v>
      </c>
      <c r="I241" s="91">
        <v>76.756385</v>
      </c>
      <c r="J241" s="37">
        <f t="shared" si="24"/>
        <v>53</v>
      </c>
      <c r="K241" s="91">
        <v>30</v>
      </c>
      <c r="L241" s="91">
        <v>23</v>
      </c>
      <c r="M241" s="91"/>
      <c r="N241" s="54">
        <v>1</v>
      </c>
      <c r="O241" s="54">
        <v>0</v>
      </c>
      <c r="P241" s="54">
        <v>320</v>
      </c>
      <c r="Q241" s="54">
        <v>1138</v>
      </c>
      <c r="R241" s="54">
        <v>49</v>
      </c>
      <c r="S241" s="54">
        <v>167</v>
      </c>
      <c r="T241" s="54">
        <v>0</v>
      </c>
      <c r="U241" s="54">
        <v>0</v>
      </c>
      <c r="V241" s="54" t="s">
        <v>997</v>
      </c>
      <c r="W241" s="54" t="s">
        <v>997</v>
      </c>
      <c r="X241" s="39" t="s">
        <v>1005</v>
      </c>
      <c r="Y241" s="54" t="s">
        <v>999</v>
      </c>
      <c r="Z241" s="93"/>
    </row>
    <row r="242" s="4" customFormat="1" ht="168.75" spans="1:26">
      <c r="A242" s="66">
        <v>222</v>
      </c>
      <c r="B242" s="54" t="s">
        <v>168</v>
      </c>
      <c r="C242" s="54" t="s">
        <v>887</v>
      </c>
      <c r="D242" s="54" t="s">
        <v>1006</v>
      </c>
      <c r="E242" s="54" t="s">
        <v>36</v>
      </c>
      <c r="F242" s="66" t="s">
        <v>37</v>
      </c>
      <c r="G242" s="70" t="s">
        <v>1007</v>
      </c>
      <c r="H242" s="39" t="s">
        <v>996</v>
      </c>
      <c r="I242" s="91">
        <v>71.766264</v>
      </c>
      <c r="J242" s="37">
        <f t="shared" si="24"/>
        <v>44</v>
      </c>
      <c r="K242" s="91">
        <v>30</v>
      </c>
      <c r="L242" s="91">
        <v>14</v>
      </c>
      <c r="M242" s="91"/>
      <c r="N242" s="54">
        <v>1</v>
      </c>
      <c r="O242" s="54">
        <v>0</v>
      </c>
      <c r="P242" s="54">
        <v>208</v>
      </c>
      <c r="Q242" s="54">
        <v>796</v>
      </c>
      <c r="R242" s="54">
        <v>42</v>
      </c>
      <c r="S242" s="54">
        <v>217</v>
      </c>
      <c r="T242" s="54">
        <v>23</v>
      </c>
      <c r="U242" s="54">
        <v>81</v>
      </c>
      <c r="V242" s="54" t="s">
        <v>997</v>
      </c>
      <c r="W242" s="54" t="s">
        <v>997</v>
      </c>
      <c r="X242" s="39" t="s">
        <v>1008</v>
      </c>
      <c r="Y242" s="54" t="s">
        <v>999</v>
      </c>
      <c r="Z242" s="93"/>
    </row>
    <row r="243" s="4" customFormat="1" ht="56.25" spans="1:26">
      <c r="A243" s="66">
        <v>223</v>
      </c>
      <c r="B243" s="54" t="s">
        <v>361</v>
      </c>
      <c r="C243" s="54" t="s">
        <v>372</v>
      </c>
      <c r="D243" s="54" t="s">
        <v>1009</v>
      </c>
      <c r="E243" s="54" t="s">
        <v>36</v>
      </c>
      <c r="F243" s="66" t="s">
        <v>37</v>
      </c>
      <c r="G243" s="43" t="s">
        <v>1010</v>
      </c>
      <c r="H243" s="39" t="s">
        <v>996</v>
      </c>
      <c r="I243" s="91">
        <v>33.621719</v>
      </c>
      <c r="J243" s="37">
        <f t="shared" si="24"/>
        <v>22</v>
      </c>
      <c r="K243" s="91">
        <v>22</v>
      </c>
      <c r="L243" s="91"/>
      <c r="M243" s="91"/>
      <c r="N243" s="54">
        <v>1</v>
      </c>
      <c r="O243" s="54"/>
      <c r="P243" s="54">
        <v>123</v>
      </c>
      <c r="Q243" s="54">
        <v>449</v>
      </c>
      <c r="R243" s="54">
        <v>13</v>
      </c>
      <c r="S243" s="54">
        <v>43</v>
      </c>
      <c r="T243" s="54">
        <v>0</v>
      </c>
      <c r="U243" s="54">
        <v>0</v>
      </c>
      <c r="V243" s="54" t="s">
        <v>997</v>
      </c>
      <c r="W243" s="54" t="s">
        <v>997</v>
      </c>
      <c r="X243" s="39" t="s">
        <v>1011</v>
      </c>
      <c r="Y243" s="54" t="s">
        <v>999</v>
      </c>
      <c r="Z243" s="93"/>
    </row>
    <row r="244" s="4" customFormat="1" ht="112.5" spans="1:26">
      <c r="A244" s="66">
        <v>224</v>
      </c>
      <c r="B244" s="54" t="s">
        <v>44</v>
      </c>
      <c r="C244" s="54" t="s">
        <v>1012</v>
      </c>
      <c r="D244" s="54" t="s">
        <v>1013</v>
      </c>
      <c r="E244" s="54" t="s">
        <v>36</v>
      </c>
      <c r="F244" s="66" t="s">
        <v>37</v>
      </c>
      <c r="G244" s="43" t="s">
        <v>1014</v>
      </c>
      <c r="H244" s="39" t="s">
        <v>996</v>
      </c>
      <c r="I244" s="91">
        <v>38.485572</v>
      </c>
      <c r="J244" s="37">
        <f t="shared" si="24"/>
        <v>27</v>
      </c>
      <c r="K244" s="91">
        <v>23</v>
      </c>
      <c r="L244" s="91">
        <v>4</v>
      </c>
      <c r="M244" s="91"/>
      <c r="N244" s="54">
        <v>1</v>
      </c>
      <c r="O244" s="54"/>
      <c r="P244" s="54">
        <v>545</v>
      </c>
      <c r="Q244" s="54">
        <v>2130</v>
      </c>
      <c r="R244" s="54">
        <v>190</v>
      </c>
      <c r="S244" s="54">
        <v>805</v>
      </c>
      <c r="T244" s="54">
        <v>0</v>
      </c>
      <c r="U244" s="54">
        <v>0</v>
      </c>
      <c r="V244" s="54" t="s">
        <v>997</v>
      </c>
      <c r="W244" s="54" t="s">
        <v>997</v>
      </c>
      <c r="X244" s="39" t="s">
        <v>1015</v>
      </c>
      <c r="Y244" s="54" t="s">
        <v>999</v>
      </c>
      <c r="Z244" s="93"/>
    </row>
    <row r="245" s="4" customFormat="1" ht="56.25" spans="1:26">
      <c r="A245" s="66">
        <v>225</v>
      </c>
      <c r="B245" s="54" t="s">
        <v>198</v>
      </c>
      <c r="C245" s="54" t="s">
        <v>725</v>
      </c>
      <c r="D245" s="54" t="s">
        <v>1016</v>
      </c>
      <c r="E245" s="54" t="s">
        <v>36</v>
      </c>
      <c r="F245" s="66" t="s">
        <v>37</v>
      </c>
      <c r="G245" s="43" t="s">
        <v>1017</v>
      </c>
      <c r="H245" s="39" t="s">
        <v>996</v>
      </c>
      <c r="I245" s="91">
        <v>35.948698</v>
      </c>
      <c r="J245" s="37">
        <f t="shared" si="24"/>
        <v>22</v>
      </c>
      <c r="K245" s="91">
        <v>22</v>
      </c>
      <c r="L245" s="91"/>
      <c r="M245" s="91"/>
      <c r="N245" s="54">
        <v>1</v>
      </c>
      <c r="O245" s="54"/>
      <c r="P245" s="54">
        <v>202</v>
      </c>
      <c r="Q245" s="54">
        <v>688</v>
      </c>
      <c r="R245" s="54">
        <v>29</v>
      </c>
      <c r="S245" s="54">
        <v>92</v>
      </c>
      <c r="T245" s="54">
        <v>0</v>
      </c>
      <c r="U245" s="54">
        <v>0</v>
      </c>
      <c r="V245" s="54" t="s">
        <v>997</v>
      </c>
      <c r="W245" s="54" t="s">
        <v>997</v>
      </c>
      <c r="X245" s="39" t="s">
        <v>1018</v>
      </c>
      <c r="Y245" s="54" t="s">
        <v>999</v>
      </c>
      <c r="Z245" s="93"/>
    </row>
    <row r="246" s="4" customFormat="1" ht="37.5" spans="1:26">
      <c r="A246" s="66">
        <v>226</v>
      </c>
      <c r="B246" s="54" t="s">
        <v>120</v>
      </c>
      <c r="C246" s="54" t="s">
        <v>350</v>
      </c>
      <c r="D246" s="54" t="s">
        <v>1019</v>
      </c>
      <c r="E246" s="54" t="s">
        <v>36</v>
      </c>
      <c r="F246" s="66" t="s">
        <v>37</v>
      </c>
      <c r="G246" s="43" t="s">
        <v>1020</v>
      </c>
      <c r="H246" s="39" t="s">
        <v>996</v>
      </c>
      <c r="I246" s="91">
        <v>25.116612</v>
      </c>
      <c r="J246" s="37">
        <f t="shared" si="24"/>
        <v>15</v>
      </c>
      <c r="K246" s="91">
        <v>15</v>
      </c>
      <c r="L246" s="91"/>
      <c r="M246" s="91"/>
      <c r="N246" s="54">
        <v>1</v>
      </c>
      <c r="O246" s="54"/>
      <c r="P246" s="54">
        <v>1277</v>
      </c>
      <c r="Q246" s="54">
        <v>3863</v>
      </c>
      <c r="R246" s="54">
        <v>285</v>
      </c>
      <c r="S246" s="54">
        <v>1087</v>
      </c>
      <c r="T246" s="54">
        <v>204</v>
      </c>
      <c r="U246" s="54">
        <v>792</v>
      </c>
      <c r="V246" s="54" t="s">
        <v>997</v>
      </c>
      <c r="W246" s="54" t="s">
        <v>997</v>
      </c>
      <c r="X246" s="39" t="s">
        <v>1021</v>
      </c>
      <c r="Y246" s="54" t="s">
        <v>999</v>
      </c>
      <c r="Z246" s="93"/>
    </row>
    <row r="247" s="4" customFormat="1" ht="37.5" spans="1:26">
      <c r="A247" s="66">
        <v>227</v>
      </c>
      <c r="B247" s="54" t="s">
        <v>247</v>
      </c>
      <c r="C247" s="54" t="s">
        <v>1022</v>
      </c>
      <c r="D247" s="54" t="s">
        <v>1023</v>
      </c>
      <c r="E247" s="54" t="s">
        <v>36</v>
      </c>
      <c r="F247" s="66" t="s">
        <v>37</v>
      </c>
      <c r="G247" s="43" t="s">
        <v>1024</v>
      </c>
      <c r="H247" s="39" t="s">
        <v>996</v>
      </c>
      <c r="I247" s="91">
        <v>27.340864</v>
      </c>
      <c r="J247" s="37">
        <f t="shared" si="24"/>
        <v>15</v>
      </c>
      <c r="K247" s="91">
        <v>15</v>
      </c>
      <c r="L247" s="91"/>
      <c r="M247" s="91"/>
      <c r="N247" s="54"/>
      <c r="O247" s="54">
        <v>1</v>
      </c>
      <c r="P247" s="54">
        <v>298</v>
      </c>
      <c r="Q247" s="54">
        <v>1389</v>
      </c>
      <c r="R247" s="54">
        <v>172</v>
      </c>
      <c r="S247" s="54">
        <v>793</v>
      </c>
      <c r="T247" s="54"/>
      <c r="U247" s="54"/>
      <c r="V247" s="54" t="s">
        <v>997</v>
      </c>
      <c r="W247" s="54" t="s">
        <v>997</v>
      </c>
      <c r="X247" s="39" t="s">
        <v>1025</v>
      </c>
      <c r="Y247" s="54" t="s">
        <v>999</v>
      </c>
      <c r="Z247" s="93"/>
    </row>
    <row r="248" s="4" customFormat="1" ht="37.5" spans="1:26">
      <c r="A248" s="66">
        <v>228</v>
      </c>
      <c r="B248" s="54" t="s">
        <v>328</v>
      </c>
      <c r="C248" s="54" t="s">
        <v>528</v>
      </c>
      <c r="D248" s="54" t="s">
        <v>1026</v>
      </c>
      <c r="E248" s="54" t="s">
        <v>36</v>
      </c>
      <c r="F248" s="66" t="s">
        <v>37</v>
      </c>
      <c r="G248" s="43" t="s">
        <v>1027</v>
      </c>
      <c r="H248" s="39" t="s">
        <v>996</v>
      </c>
      <c r="I248" s="91">
        <v>39.60213</v>
      </c>
      <c r="J248" s="37">
        <f t="shared" si="24"/>
        <v>28</v>
      </c>
      <c r="K248" s="91">
        <v>28</v>
      </c>
      <c r="L248" s="91"/>
      <c r="M248" s="91"/>
      <c r="N248" s="54">
        <v>1</v>
      </c>
      <c r="O248" s="54">
        <v>0</v>
      </c>
      <c r="P248" s="54">
        <v>650</v>
      </c>
      <c r="Q248" s="54">
        <v>2400</v>
      </c>
      <c r="R248" s="54">
        <v>37</v>
      </c>
      <c r="S248" s="54">
        <v>139</v>
      </c>
      <c r="T248" s="54">
        <v>5</v>
      </c>
      <c r="U248" s="54">
        <v>16</v>
      </c>
      <c r="V248" s="54" t="s">
        <v>997</v>
      </c>
      <c r="W248" s="54" t="s">
        <v>997</v>
      </c>
      <c r="X248" s="39" t="s">
        <v>1028</v>
      </c>
      <c r="Y248" s="54" t="s">
        <v>999</v>
      </c>
      <c r="Z248" s="93"/>
    </row>
    <row r="249" s="4" customFormat="1" ht="75" spans="1:26">
      <c r="A249" s="66">
        <v>229</v>
      </c>
      <c r="B249" s="54" t="s">
        <v>328</v>
      </c>
      <c r="C249" s="54" t="s">
        <v>1029</v>
      </c>
      <c r="D249" s="54" t="s">
        <v>1030</v>
      </c>
      <c r="E249" s="54" t="s">
        <v>36</v>
      </c>
      <c r="F249" s="66" t="s">
        <v>37</v>
      </c>
      <c r="G249" s="43" t="s">
        <v>1031</v>
      </c>
      <c r="H249" s="39" t="s">
        <v>996</v>
      </c>
      <c r="I249" s="91">
        <v>30.863051</v>
      </c>
      <c r="J249" s="37">
        <f t="shared" si="24"/>
        <v>21</v>
      </c>
      <c r="K249" s="91">
        <v>21</v>
      </c>
      <c r="L249" s="91"/>
      <c r="M249" s="91"/>
      <c r="N249" s="54">
        <v>1</v>
      </c>
      <c r="O249" s="54"/>
      <c r="P249" s="54">
        <v>224</v>
      </c>
      <c r="Q249" s="54">
        <v>759</v>
      </c>
      <c r="R249" s="54">
        <v>41</v>
      </c>
      <c r="S249" s="54">
        <v>147</v>
      </c>
      <c r="T249" s="54">
        <v>19</v>
      </c>
      <c r="U249" s="54">
        <v>72</v>
      </c>
      <c r="V249" s="54" t="s">
        <v>997</v>
      </c>
      <c r="W249" s="54" t="s">
        <v>997</v>
      </c>
      <c r="X249" s="39" t="s">
        <v>1032</v>
      </c>
      <c r="Y249" s="54" t="s">
        <v>999</v>
      </c>
      <c r="Z249" s="93"/>
    </row>
    <row r="250" s="4" customFormat="1" ht="37.5" spans="1:26">
      <c r="A250" s="66">
        <v>230</v>
      </c>
      <c r="B250" s="54" t="s">
        <v>126</v>
      </c>
      <c r="C250" s="54" t="s">
        <v>1033</v>
      </c>
      <c r="D250" s="54" t="s">
        <v>1034</v>
      </c>
      <c r="E250" s="54" t="s">
        <v>36</v>
      </c>
      <c r="F250" s="66" t="s">
        <v>37</v>
      </c>
      <c r="G250" s="43" t="s">
        <v>1035</v>
      </c>
      <c r="H250" s="39" t="s">
        <v>996</v>
      </c>
      <c r="I250" s="91">
        <v>36.012668</v>
      </c>
      <c r="J250" s="37">
        <f t="shared" si="24"/>
        <v>22</v>
      </c>
      <c r="K250" s="91">
        <v>22</v>
      </c>
      <c r="L250" s="91"/>
      <c r="M250" s="91"/>
      <c r="N250" s="54">
        <v>1</v>
      </c>
      <c r="O250" s="54">
        <v>0</v>
      </c>
      <c r="P250" s="54">
        <v>1045</v>
      </c>
      <c r="Q250" s="54">
        <v>3876</v>
      </c>
      <c r="R250" s="54">
        <v>144</v>
      </c>
      <c r="S250" s="54">
        <v>595</v>
      </c>
      <c r="T250" s="54">
        <v>0</v>
      </c>
      <c r="U250" s="54">
        <v>0</v>
      </c>
      <c r="V250" s="54" t="s">
        <v>997</v>
      </c>
      <c r="W250" s="54" t="s">
        <v>997</v>
      </c>
      <c r="X250" s="39" t="s">
        <v>1036</v>
      </c>
      <c r="Y250" s="54" t="s">
        <v>999</v>
      </c>
      <c r="Z250" s="93"/>
    </row>
    <row r="251" s="4" customFormat="1" ht="37.5" spans="1:26">
      <c r="A251" s="66">
        <v>231</v>
      </c>
      <c r="B251" s="54" t="s">
        <v>126</v>
      </c>
      <c r="C251" s="54" t="s">
        <v>604</v>
      </c>
      <c r="D251" s="54" t="s">
        <v>1037</v>
      </c>
      <c r="E251" s="54" t="s">
        <v>36</v>
      </c>
      <c r="F251" s="66" t="s">
        <v>37</v>
      </c>
      <c r="G251" s="43" t="s">
        <v>1038</v>
      </c>
      <c r="H251" s="39" t="s">
        <v>996</v>
      </c>
      <c r="I251" s="91">
        <v>32.982612</v>
      </c>
      <c r="J251" s="37">
        <f t="shared" si="24"/>
        <v>22</v>
      </c>
      <c r="K251" s="91">
        <v>22</v>
      </c>
      <c r="L251" s="91"/>
      <c r="M251" s="91"/>
      <c r="N251" s="54">
        <v>0</v>
      </c>
      <c r="O251" s="54">
        <v>1</v>
      </c>
      <c r="P251" s="54">
        <v>317</v>
      </c>
      <c r="Q251" s="54">
        <v>2119</v>
      </c>
      <c r="R251" s="54">
        <v>124</v>
      </c>
      <c r="S251" s="54">
        <v>502</v>
      </c>
      <c r="T251" s="54">
        <v>0</v>
      </c>
      <c r="U251" s="54">
        <v>0</v>
      </c>
      <c r="V251" s="54" t="s">
        <v>997</v>
      </c>
      <c r="W251" s="54" t="s">
        <v>997</v>
      </c>
      <c r="X251" s="39" t="s">
        <v>1039</v>
      </c>
      <c r="Y251" s="54" t="s">
        <v>999</v>
      </c>
      <c r="Z251" s="93"/>
    </row>
    <row r="252" s="4" customFormat="1" ht="243.75" spans="1:26">
      <c r="A252" s="66">
        <v>232</v>
      </c>
      <c r="B252" s="54" t="s">
        <v>50</v>
      </c>
      <c r="C252" s="54" t="s">
        <v>775</v>
      </c>
      <c r="D252" s="54" t="s">
        <v>1040</v>
      </c>
      <c r="E252" s="54" t="s">
        <v>36</v>
      </c>
      <c r="F252" s="66" t="s">
        <v>37</v>
      </c>
      <c r="G252" s="41" t="s">
        <v>1041</v>
      </c>
      <c r="H252" s="39" t="s">
        <v>996</v>
      </c>
      <c r="I252" s="91">
        <v>65.433741</v>
      </c>
      <c r="J252" s="37">
        <f t="shared" si="24"/>
        <v>43</v>
      </c>
      <c r="K252" s="91">
        <v>30</v>
      </c>
      <c r="L252" s="91">
        <v>13</v>
      </c>
      <c r="M252" s="91"/>
      <c r="N252" s="54"/>
      <c r="O252" s="54">
        <v>1</v>
      </c>
      <c r="P252" s="54">
        <v>735</v>
      </c>
      <c r="Q252" s="54">
        <v>3054</v>
      </c>
      <c r="R252" s="54">
        <v>384</v>
      </c>
      <c r="S252" s="54">
        <v>1746</v>
      </c>
      <c r="T252" s="54">
        <v>50</v>
      </c>
      <c r="U252" s="54">
        <v>178</v>
      </c>
      <c r="V252" s="54" t="s">
        <v>997</v>
      </c>
      <c r="W252" s="54" t="s">
        <v>997</v>
      </c>
      <c r="X252" s="39" t="s">
        <v>1042</v>
      </c>
      <c r="Y252" s="54" t="s">
        <v>999</v>
      </c>
      <c r="Z252" s="93"/>
    </row>
    <row r="253" s="4" customFormat="1" ht="243.75" spans="1:26">
      <c r="A253" s="66">
        <v>233</v>
      </c>
      <c r="B253" s="54" t="s">
        <v>50</v>
      </c>
      <c r="C253" s="54" t="s">
        <v>307</v>
      </c>
      <c r="D253" s="54" t="s">
        <v>1043</v>
      </c>
      <c r="E253" s="54" t="s">
        <v>36</v>
      </c>
      <c r="F253" s="66" t="s">
        <v>37</v>
      </c>
      <c r="G253" s="43" t="s">
        <v>1044</v>
      </c>
      <c r="H253" s="39" t="s">
        <v>996</v>
      </c>
      <c r="I253" s="91">
        <v>65.850985</v>
      </c>
      <c r="J253" s="37">
        <f t="shared" si="24"/>
        <v>43</v>
      </c>
      <c r="K253" s="91">
        <v>30</v>
      </c>
      <c r="L253" s="91">
        <v>13</v>
      </c>
      <c r="M253" s="91"/>
      <c r="N253" s="54"/>
      <c r="O253" s="54">
        <v>1</v>
      </c>
      <c r="P253" s="54">
        <v>561</v>
      </c>
      <c r="Q253" s="54">
        <v>2562</v>
      </c>
      <c r="R253" s="54">
        <v>166</v>
      </c>
      <c r="S253" s="54">
        <v>736</v>
      </c>
      <c r="T253" s="54">
        <v>2</v>
      </c>
      <c r="U253" s="54">
        <v>7</v>
      </c>
      <c r="V253" s="54" t="s">
        <v>997</v>
      </c>
      <c r="W253" s="54" t="s">
        <v>997</v>
      </c>
      <c r="X253" s="39" t="s">
        <v>1045</v>
      </c>
      <c r="Y253" s="54" t="s">
        <v>999</v>
      </c>
      <c r="Z253" s="93"/>
    </row>
    <row r="254" s="4" customFormat="1" ht="262.5" spans="1:26">
      <c r="A254" s="66">
        <v>234</v>
      </c>
      <c r="B254" s="54" t="s">
        <v>33</v>
      </c>
      <c r="C254" s="54" t="s">
        <v>424</v>
      </c>
      <c r="D254" s="54" t="s">
        <v>1046</v>
      </c>
      <c r="E254" s="54" t="s">
        <v>36</v>
      </c>
      <c r="F254" s="66" t="s">
        <v>37</v>
      </c>
      <c r="G254" s="43" t="s">
        <v>1047</v>
      </c>
      <c r="H254" s="39" t="s">
        <v>996</v>
      </c>
      <c r="I254" s="91">
        <v>77.643803</v>
      </c>
      <c r="J254" s="37">
        <f t="shared" si="24"/>
        <v>54</v>
      </c>
      <c r="K254" s="91">
        <v>30</v>
      </c>
      <c r="L254" s="91">
        <v>24</v>
      </c>
      <c r="M254" s="91"/>
      <c r="N254" s="54">
        <v>1</v>
      </c>
      <c r="O254" s="54"/>
      <c r="P254" s="54">
        <v>507</v>
      </c>
      <c r="Q254" s="54">
        <v>1903</v>
      </c>
      <c r="R254" s="54">
        <v>43</v>
      </c>
      <c r="S254" s="54">
        <v>181</v>
      </c>
      <c r="T254" s="54">
        <v>0</v>
      </c>
      <c r="U254" s="54">
        <v>0</v>
      </c>
      <c r="V254" s="54" t="s">
        <v>997</v>
      </c>
      <c r="W254" s="54" t="s">
        <v>997</v>
      </c>
      <c r="X254" s="39" t="s">
        <v>1048</v>
      </c>
      <c r="Y254" s="54" t="s">
        <v>999</v>
      </c>
      <c r="Z254" s="93"/>
    </row>
    <row r="255" s="4" customFormat="1" ht="225" spans="1:26">
      <c r="A255" s="66">
        <v>235</v>
      </c>
      <c r="B255" s="54" t="s">
        <v>33</v>
      </c>
      <c r="C255" s="54" t="s">
        <v>671</v>
      </c>
      <c r="D255" s="54" t="s">
        <v>1049</v>
      </c>
      <c r="E255" s="54" t="s">
        <v>36</v>
      </c>
      <c r="F255" s="66" t="s">
        <v>37</v>
      </c>
      <c r="G255" s="43" t="s">
        <v>1050</v>
      </c>
      <c r="H255" s="39" t="s">
        <v>996</v>
      </c>
      <c r="I255" s="91">
        <v>122.418294</v>
      </c>
      <c r="J255" s="37">
        <f t="shared" si="24"/>
        <v>74</v>
      </c>
      <c r="K255" s="91">
        <v>50</v>
      </c>
      <c r="L255" s="91">
        <v>24</v>
      </c>
      <c r="M255" s="91"/>
      <c r="N255" s="54"/>
      <c r="O255" s="54"/>
      <c r="P255" s="54">
        <v>512</v>
      </c>
      <c r="Q255" s="54">
        <v>1746</v>
      </c>
      <c r="R255" s="54">
        <v>67</v>
      </c>
      <c r="S255" s="54">
        <v>256</v>
      </c>
      <c r="T255" s="54">
        <v>0</v>
      </c>
      <c r="U255" s="54">
        <v>0</v>
      </c>
      <c r="V255" s="54" t="s">
        <v>997</v>
      </c>
      <c r="W255" s="54" t="s">
        <v>997</v>
      </c>
      <c r="X255" s="39" t="s">
        <v>1048</v>
      </c>
      <c r="Y255" s="54" t="s">
        <v>999</v>
      </c>
      <c r="Z255" s="93"/>
    </row>
    <row r="256" s="4" customFormat="1" ht="225" spans="1:26">
      <c r="A256" s="66">
        <v>236</v>
      </c>
      <c r="B256" s="54" t="s">
        <v>114</v>
      </c>
      <c r="C256" s="54" t="s">
        <v>1051</v>
      </c>
      <c r="D256" s="54" t="s">
        <v>1052</v>
      </c>
      <c r="E256" s="54" t="s">
        <v>36</v>
      </c>
      <c r="F256" s="66" t="s">
        <v>37</v>
      </c>
      <c r="G256" s="43" t="s">
        <v>1053</v>
      </c>
      <c r="H256" s="39" t="s">
        <v>996</v>
      </c>
      <c r="I256" s="91">
        <v>143.238293</v>
      </c>
      <c r="J256" s="37">
        <f t="shared" si="24"/>
        <v>100</v>
      </c>
      <c r="K256" s="91">
        <v>55</v>
      </c>
      <c r="L256" s="91">
        <v>45</v>
      </c>
      <c r="M256" s="91"/>
      <c r="N256" s="54">
        <v>1</v>
      </c>
      <c r="O256" s="54">
        <v>0</v>
      </c>
      <c r="P256" s="54">
        <v>402</v>
      </c>
      <c r="Q256" s="54">
        <v>1625</v>
      </c>
      <c r="R256" s="54">
        <v>98</v>
      </c>
      <c r="S256" s="54">
        <v>398</v>
      </c>
      <c r="T256" s="54">
        <v>20</v>
      </c>
      <c r="U256" s="54">
        <v>89</v>
      </c>
      <c r="V256" s="54" t="s">
        <v>997</v>
      </c>
      <c r="W256" s="54" t="s">
        <v>997</v>
      </c>
      <c r="X256" s="39" t="s">
        <v>1054</v>
      </c>
      <c r="Y256" s="54" t="s">
        <v>999</v>
      </c>
      <c r="Z256" s="93"/>
    </row>
    <row r="257" s="4" customFormat="1" ht="37.5" spans="1:26">
      <c r="A257" s="66">
        <v>237</v>
      </c>
      <c r="B257" s="54" t="s">
        <v>241</v>
      </c>
      <c r="C257" s="54" t="s">
        <v>384</v>
      </c>
      <c r="D257" s="54" t="s">
        <v>1055</v>
      </c>
      <c r="E257" s="54" t="s">
        <v>36</v>
      </c>
      <c r="F257" s="66" t="s">
        <v>37</v>
      </c>
      <c r="G257" s="43" t="s">
        <v>1056</v>
      </c>
      <c r="H257" s="39" t="s">
        <v>996</v>
      </c>
      <c r="I257" s="91">
        <v>45.120393</v>
      </c>
      <c r="J257" s="37">
        <f t="shared" si="24"/>
        <v>29</v>
      </c>
      <c r="K257" s="91">
        <v>20</v>
      </c>
      <c r="L257" s="91">
        <v>9</v>
      </c>
      <c r="M257" s="91"/>
      <c r="N257" s="54"/>
      <c r="O257" s="54">
        <v>1</v>
      </c>
      <c r="P257" s="54">
        <v>101</v>
      </c>
      <c r="Q257" s="54">
        <v>372</v>
      </c>
      <c r="R257" s="54">
        <v>28</v>
      </c>
      <c r="S257" s="54">
        <v>118</v>
      </c>
      <c r="T257" s="54"/>
      <c r="U257" s="54"/>
      <c r="V257" s="54" t="s">
        <v>997</v>
      </c>
      <c r="W257" s="54" t="s">
        <v>997</v>
      </c>
      <c r="X257" s="39" t="s">
        <v>1057</v>
      </c>
      <c r="Y257" s="54" t="s">
        <v>999</v>
      </c>
      <c r="Z257" s="93"/>
    </row>
    <row r="258" s="4" customFormat="1" ht="56.25" spans="1:26">
      <c r="A258" s="66">
        <v>238</v>
      </c>
      <c r="B258" s="54" t="s">
        <v>297</v>
      </c>
      <c r="C258" s="54" t="s">
        <v>575</v>
      </c>
      <c r="D258" s="54" t="s">
        <v>1058</v>
      </c>
      <c r="E258" s="54" t="s">
        <v>36</v>
      </c>
      <c r="F258" s="66" t="s">
        <v>37</v>
      </c>
      <c r="G258" s="43" t="s">
        <v>1059</v>
      </c>
      <c r="H258" s="39" t="s">
        <v>996</v>
      </c>
      <c r="I258" s="91">
        <v>63.481177</v>
      </c>
      <c r="J258" s="37">
        <f t="shared" si="24"/>
        <v>44</v>
      </c>
      <c r="K258" s="91">
        <v>25</v>
      </c>
      <c r="L258" s="91">
        <v>19</v>
      </c>
      <c r="M258" s="91"/>
      <c r="N258" s="54"/>
      <c r="O258" s="54">
        <v>1</v>
      </c>
      <c r="P258" s="54">
        <v>770</v>
      </c>
      <c r="Q258" s="54">
        <v>4241</v>
      </c>
      <c r="R258" s="54">
        <v>281</v>
      </c>
      <c r="S258" s="54">
        <v>1663</v>
      </c>
      <c r="T258" s="54">
        <v>61</v>
      </c>
      <c r="U258" s="54">
        <v>310</v>
      </c>
      <c r="V258" s="54" t="s">
        <v>997</v>
      </c>
      <c r="W258" s="54" t="s">
        <v>997</v>
      </c>
      <c r="X258" s="39" t="s">
        <v>1060</v>
      </c>
      <c r="Y258" s="54" t="s">
        <v>999</v>
      </c>
      <c r="Z258" s="93"/>
    </row>
    <row r="259" s="4" customFormat="1" ht="56.25" spans="1:26">
      <c r="A259" s="66">
        <v>239</v>
      </c>
      <c r="B259" s="54" t="s">
        <v>57</v>
      </c>
      <c r="C259" s="54" t="s">
        <v>857</v>
      </c>
      <c r="D259" s="54" t="s">
        <v>1061</v>
      </c>
      <c r="E259" s="54" t="s">
        <v>36</v>
      </c>
      <c r="F259" s="66" t="s">
        <v>37</v>
      </c>
      <c r="G259" s="43" t="s">
        <v>1062</v>
      </c>
      <c r="H259" s="39" t="s">
        <v>996</v>
      </c>
      <c r="I259" s="91">
        <v>44.632192</v>
      </c>
      <c r="J259" s="37">
        <f t="shared" si="24"/>
        <v>29</v>
      </c>
      <c r="K259" s="91">
        <v>20</v>
      </c>
      <c r="L259" s="91">
        <v>9</v>
      </c>
      <c r="M259" s="91"/>
      <c r="N259" s="54">
        <v>1</v>
      </c>
      <c r="O259" s="54"/>
      <c r="P259" s="54">
        <v>332</v>
      </c>
      <c r="Q259" s="54">
        <v>1390</v>
      </c>
      <c r="R259" s="54">
        <v>44</v>
      </c>
      <c r="S259" s="54">
        <v>176</v>
      </c>
      <c r="T259" s="54">
        <v>0</v>
      </c>
      <c r="U259" s="54">
        <v>0</v>
      </c>
      <c r="V259" s="54" t="s">
        <v>997</v>
      </c>
      <c r="W259" s="54" t="s">
        <v>997</v>
      </c>
      <c r="X259" s="39" t="s">
        <v>1063</v>
      </c>
      <c r="Y259" s="54" t="s">
        <v>999</v>
      </c>
      <c r="Z259" s="93"/>
    </row>
    <row r="260" s="4" customFormat="1" ht="37.5" spans="1:26">
      <c r="A260" s="66">
        <v>240</v>
      </c>
      <c r="B260" s="54" t="s">
        <v>44</v>
      </c>
      <c r="C260" s="54" t="s">
        <v>770</v>
      </c>
      <c r="D260" s="54" t="s">
        <v>1064</v>
      </c>
      <c r="E260" s="54" t="s">
        <v>36</v>
      </c>
      <c r="F260" s="66" t="s">
        <v>37</v>
      </c>
      <c r="G260" s="70" t="s">
        <v>1065</v>
      </c>
      <c r="H260" s="39" t="s">
        <v>996</v>
      </c>
      <c r="I260" s="91">
        <v>39.996224</v>
      </c>
      <c r="J260" s="37">
        <f t="shared" si="24"/>
        <v>28</v>
      </c>
      <c r="K260" s="91">
        <v>20</v>
      </c>
      <c r="L260" s="91">
        <v>8</v>
      </c>
      <c r="M260" s="91"/>
      <c r="N260" s="64">
        <v>1</v>
      </c>
      <c r="O260" s="64"/>
      <c r="P260" s="64">
        <v>490</v>
      </c>
      <c r="Q260" s="64">
        <v>1850</v>
      </c>
      <c r="R260" s="64">
        <v>79</v>
      </c>
      <c r="S260" s="64">
        <v>323</v>
      </c>
      <c r="T260" s="64">
        <v>9</v>
      </c>
      <c r="U260" s="64">
        <v>36</v>
      </c>
      <c r="V260" s="54" t="s">
        <v>997</v>
      </c>
      <c r="W260" s="54" t="s">
        <v>997</v>
      </c>
      <c r="X260" s="39" t="s">
        <v>1066</v>
      </c>
      <c r="Y260" s="54" t="s">
        <v>999</v>
      </c>
      <c r="Z260" s="93"/>
    </row>
    <row r="261" s="4" customFormat="1" ht="37.5" spans="1:26">
      <c r="A261" s="66">
        <v>241</v>
      </c>
      <c r="B261" s="54" t="s">
        <v>120</v>
      </c>
      <c r="C261" s="54" t="s">
        <v>1067</v>
      </c>
      <c r="D261" s="54" t="s">
        <v>1068</v>
      </c>
      <c r="E261" s="54" t="s">
        <v>36</v>
      </c>
      <c r="F261" s="66" t="s">
        <v>37</v>
      </c>
      <c r="G261" s="43" t="s">
        <v>1069</v>
      </c>
      <c r="H261" s="39" t="s">
        <v>996</v>
      </c>
      <c r="I261" s="91">
        <v>60</v>
      </c>
      <c r="J261" s="37">
        <f t="shared" si="24"/>
        <v>37</v>
      </c>
      <c r="K261" s="91">
        <v>25</v>
      </c>
      <c r="L261" s="91">
        <v>12</v>
      </c>
      <c r="M261" s="91"/>
      <c r="N261" s="108">
        <v>0</v>
      </c>
      <c r="O261" s="54">
        <v>1</v>
      </c>
      <c r="P261" s="54">
        <v>352</v>
      </c>
      <c r="Q261" s="54">
        <v>1399</v>
      </c>
      <c r="R261" s="54">
        <v>188</v>
      </c>
      <c r="S261" s="54">
        <v>797</v>
      </c>
      <c r="T261" s="54">
        <v>0</v>
      </c>
      <c r="U261" s="54">
        <v>0</v>
      </c>
      <c r="V261" s="54" t="s">
        <v>997</v>
      </c>
      <c r="W261" s="54" t="s">
        <v>997</v>
      </c>
      <c r="X261" s="39" t="s">
        <v>1070</v>
      </c>
      <c r="Y261" s="54" t="s">
        <v>999</v>
      </c>
      <c r="Z261" s="93"/>
    </row>
    <row r="262" s="4" customFormat="1" ht="37.5" spans="1:26">
      <c r="A262" s="66">
        <v>242</v>
      </c>
      <c r="B262" s="54" t="s">
        <v>247</v>
      </c>
      <c r="C262" s="54" t="s">
        <v>345</v>
      </c>
      <c r="D262" s="54" t="s">
        <v>1071</v>
      </c>
      <c r="E262" s="54" t="s">
        <v>36</v>
      </c>
      <c r="F262" s="66" t="s">
        <v>37</v>
      </c>
      <c r="G262" s="43" t="s">
        <v>1072</v>
      </c>
      <c r="H262" s="39" t="s">
        <v>996</v>
      </c>
      <c r="I262" s="91">
        <v>60</v>
      </c>
      <c r="J262" s="37">
        <f t="shared" si="24"/>
        <v>37</v>
      </c>
      <c r="K262" s="91">
        <v>25</v>
      </c>
      <c r="L262" s="91">
        <v>12</v>
      </c>
      <c r="M262" s="91"/>
      <c r="N262" s="108">
        <v>1</v>
      </c>
      <c r="O262" s="54">
        <v>0</v>
      </c>
      <c r="P262" s="54">
        <v>621</v>
      </c>
      <c r="Q262" s="54">
        <v>2631</v>
      </c>
      <c r="R262" s="54">
        <v>144</v>
      </c>
      <c r="S262" s="54">
        <v>858</v>
      </c>
      <c r="T262" s="54">
        <v>33</v>
      </c>
      <c r="U262" s="54">
        <v>132</v>
      </c>
      <c r="V262" s="54" t="s">
        <v>997</v>
      </c>
      <c r="W262" s="54" t="s">
        <v>997</v>
      </c>
      <c r="X262" s="39" t="s">
        <v>1073</v>
      </c>
      <c r="Y262" s="54" t="s">
        <v>999</v>
      </c>
      <c r="Z262" s="93"/>
    </row>
    <row r="263" s="4" customFormat="1" ht="37.5" spans="1:26">
      <c r="A263" s="66">
        <v>243</v>
      </c>
      <c r="B263" s="54" t="s">
        <v>44</v>
      </c>
      <c r="C263" s="54" t="s">
        <v>64</v>
      </c>
      <c r="D263" s="54" t="s">
        <v>1074</v>
      </c>
      <c r="E263" s="54" t="s">
        <v>36</v>
      </c>
      <c r="F263" s="66" t="s">
        <v>37</v>
      </c>
      <c r="G263" s="43" t="s">
        <v>1075</v>
      </c>
      <c r="H263" s="39" t="s">
        <v>996</v>
      </c>
      <c r="I263" s="91">
        <v>60</v>
      </c>
      <c r="J263" s="37">
        <f t="shared" si="24"/>
        <v>37</v>
      </c>
      <c r="K263" s="91">
        <v>25</v>
      </c>
      <c r="L263" s="91">
        <v>12</v>
      </c>
      <c r="M263" s="91"/>
      <c r="N263" s="108">
        <v>0</v>
      </c>
      <c r="O263" s="54">
        <v>1</v>
      </c>
      <c r="P263" s="54">
        <v>1129</v>
      </c>
      <c r="Q263" s="54">
        <v>4743</v>
      </c>
      <c r="R263" s="54">
        <v>274</v>
      </c>
      <c r="S263" s="54">
        <v>1184</v>
      </c>
      <c r="T263" s="54">
        <v>27</v>
      </c>
      <c r="U263" s="54">
        <v>126</v>
      </c>
      <c r="V263" s="54" t="s">
        <v>997</v>
      </c>
      <c r="W263" s="54" t="s">
        <v>997</v>
      </c>
      <c r="X263" s="39" t="s">
        <v>1076</v>
      </c>
      <c r="Y263" s="54" t="s">
        <v>999</v>
      </c>
      <c r="Z263" s="93"/>
    </row>
    <row r="264" s="4" customFormat="1" ht="37.5" spans="1:26">
      <c r="A264" s="66">
        <v>244</v>
      </c>
      <c r="B264" s="54" t="s">
        <v>247</v>
      </c>
      <c r="C264" s="54" t="s">
        <v>1077</v>
      </c>
      <c r="D264" s="54" t="s">
        <v>1078</v>
      </c>
      <c r="E264" s="54" t="s">
        <v>36</v>
      </c>
      <c r="F264" s="66" t="s">
        <v>37</v>
      </c>
      <c r="G264" s="43" t="s">
        <v>1079</v>
      </c>
      <c r="H264" s="39" t="s">
        <v>996</v>
      </c>
      <c r="I264" s="91">
        <v>60</v>
      </c>
      <c r="J264" s="37">
        <f t="shared" si="24"/>
        <v>37</v>
      </c>
      <c r="K264" s="91">
        <v>25</v>
      </c>
      <c r="L264" s="91">
        <v>12</v>
      </c>
      <c r="M264" s="91"/>
      <c r="N264" s="108">
        <v>0</v>
      </c>
      <c r="O264" s="54">
        <v>1</v>
      </c>
      <c r="P264" s="54">
        <v>488</v>
      </c>
      <c r="Q264" s="54">
        <v>1799</v>
      </c>
      <c r="R264" s="54">
        <v>233</v>
      </c>
      <c r="S264" s="54">
        <v>452</v>
      </c>
      <c r="T264" s="54">
        <v>115</v>
      </c>
      <c r="U264" s="54">
        <v>468</v>
      </c>
      <c r="V264" s="54" t="s">
        <v>997</v>
      </c>
      <c r="W264" s="54" t="s">
        <v>997</v>
      </c>
      <c r="X264" s="39" t="s">
        <v>1080</v>
      </c>
      <c r="Y264" s="54" t="s">
        <v>999</v>
      </c>
      <c r="Z264" s="93"/>
    </row>
    <row r="265" s="4" customFormat="1" ht="37.5" spans="1:26">
      <c r="A265" s="66">
        <v>245</v>
      </c>
      <c r="B265" s="54" t="s">
        <v>120</v>
      </c>
      <c r="C265" s="54" t="s">
        <v>174</v>
      </c>
      <c r="D265" s="54" t="s">
        <v>1081</v>
      </c>
      <c r="E265" s="54" t="s">
        <v>36</v>
      </c>
      <c r="F265" s="66" t="s">
        <v>37</v>
      </c>
      <c r="G265" s="43" t="s">
        <v>1082</v>
      </c>
      <c r="H265" s="39" t="s">
        <v>208</v>
      </c>
      <c r="I265" s="91">
        <v>50</v>
      </c>
      <c r="J265" s="37">
        <f t="shared" si="24"/>
        <v>30</v>
      </c>
      <c r="K265" s="91">
        <v>20</v>
      </c>
      <c r="L265" s="91">
        <v>10</v>
      </c>
      <c r="M265" s="91"/>
      <c r="N265" s="54"/>
      <c r="O265" s="54">
        <v>1</v>
      </c>
      <c r="P265" s="54">
        <v>548</v>
      </c>
      <c r="Q265" s="54">
        <v>2093</v>
      </c>
      <c r="R265" s="54">
        <v>134</v>
      </c>
      <c r="S265" s="54">
        <v>350</v>
      </c>
      <c r="T265" s="54">
        <v>51</v>
      </c>
      <c r="U265" s="54">
        <v>238</v>
      </c>
      <c r="V265" s="54" t="s">
        <v>997</v>
      </c>
      <c r="W265" s="54" t="s">
        <v>997</v>
      </c>
      <c r="X265" s="39" t="s">
        <v>1083</v>
      </c>
      <c r="Y265" s="54" t="s">
        <v>999</v>
      </c>
      <c r="Z265" s="93"/>
    </row>
    <row r="266" s="4" customFormat="1" ht="18.75" spans="1:26">
      <c r="A266" s="30" t="s">
        <v>1084</v>
      </c>
      <c r="B266" s="31"/>
      <c r="C266" s="31" t="s">
        <v>32</v>
      </c>
      <c r="D266" s="32"/>
      <c r="E266" s="33" t="s">
        <v>32</v>
      </c>
      <c r="F266" s="34"/>
      <c r="G266" s="35"/>
      <c r="H266" s="36"/>
      <c r="I266" s="51">
        <f>SUM(I267:I272)</f>
        <v>2000</v>
      </c>
      <c r="J266" s="51">
        <f>SUM(J267:J272)</f>
        <v>510</v>
      </c>
      <c r="K266" s="51">
        <f>SUM(K267:K272)</f>
        <v>0</v>
      </c>
      <c r="L266" s="51">
        <f>SUM(L267:L272)</f>
        <v>510</v>
      </c>
      <c r="M266" s="51">
        <f>SUM(M267:M272)</f>
        <v>0</v>
      </c>
      <c r="N266" s="51">
        <f t="shared" ref="N266:U266" si="25">SUM(N267:N272)</f>
        <v>432</v>
      </c>
      <c r="O266" s="51">
        <f t="shared" si="25"/>
        <v>588</v>
      </c>
      <c r="P266" s="51">
        <f t="shared" si="25"/>
        <v>653856</v>
      </c>
      <c r="Q266" s="51">
        <f t="shared" si="25"/>
        <v>2427990</v>
      </c>
      <c r="R266" s="51">
        <f t="shared" si="25"/>
        <v>173652</v>
      </c>
      <c r="S266" s="51">
        <f t="shared" si="25"/>
        <v>741012</v>
      </c>
      <c r="T266" s="51">
        <f t="shared" si="25"/>
        <v>36564</v>
      </c>
      <c r="U266" s="51">
        <f t="shared" si="25"/>
        <v>158520</v>
      </c>
      <c r="V266" s="37"/>
      <c r="W266" s="37"/>
      <c r="X266" s="37"/>
      <c r="Y266" s="37"/>
      <c r="Z266" s="37"/>
    </row>
    <row r="267" s="11" customFormat="1" ht="43" customHeight="1" spans="1:26">
      <c r="A267" s="37">
        <v>246</v>
      </c>
      <c r="B267" s="37" t="s">
        <v>57</v>
      </c>
      <c r="C267" s="37" t="s">
        <v>57</v>
      </c>
      <c r="D267" s="38" t="s">
        <v>1085</v>
      </c>
      <c r="E267" s="37" t="s">
        <v>73</v>
      </c>
      <c r="F267" s="37" t="s">
        <v>37</v>
      </c>
      <c r="G267" s="38" t="s">
        <v>1086</v>
      </c>
      <c r="H267" s="37" t="s">
        <v>76</v>
      </c>
      <c r="I267" s="37">
        <v>150</v>
      </c>
      <c r="J267" s="37">
        <f t="shared" ref="J267:J272" si="26">K267+L267+M267</f>
        <v>100</v>
      </c>
      <c r="K267" s="37"/>
      <c r="L267" s="37">
        <v>100</v>
      </c>
      <c r="M267" s="37"/>
      <c r="N267" s="37">
        <v>72</v>
      </c>
      <c r="O267" s="37">
        <v>98</v>
      </c>
      <c r="P267" s="37">
        <v>108976</v>
      </c>
      <c r="Q267" s="37">
        <v>404665</v>
      </c>
      <c r="R267" s="37">
        <v>28942</v>
      </c>
      <c r="S267" s="37">
        <v>123502</v>
      </c>
      <c r="T267" s="37">
        <v>6094</v>
      </c>
      <c r="U267" s="37">
        <v>26420</v>
      </c>
      <c r="V267" s="37" t="s">
        <v>1087</v>
      </c>
      <c r="W267" s="37" t="s">
        <v>1087</v>
      </c>
      <c r="X267" s="37" t="s">
        <v>1088</v>
      </c>
      <c r="Y267" s="37" t="s">
        <v>1089</v>
      </c>
      <c r="Z267" s="37"/>
    </row>
    <row r="268" s="11" customFormat="1" ht="43" customHeight="1" spans="1:26">
      <c r="A268" s="37">
        <v>247</v>
      </c>
      <c r="B268" s="37" t="s">
        <v>328</v>
      </c>
      <c r="C268" s="37" t="s">
        <v>864</v>
      </c>
      <c r="D268" s="38" t="s">
        <v>1090</v>
      </c>
      <c r="E268" s="37" t="s">
        <v>73</v>
      </c>
      <c r="F268" s="37" t="s">
        <v>37</v>
      </c>
      <c r="G268" s="38" t="s">
        <v>1091</v>
      </c>
      <c r="H268" s="37" t="s">
        <v>76</v>
      </c>
      <c r="I268" s="37">
        <v>20</v>
      </c>
      <c r="J268" s="37">
        <f t="shared" si="26"/>
        <v>10</v>
      </c>
      <c r="K268" s="37"/>
      <c r="L268" s="37">
        <v>10</v>
      </c>
      <c r="M268" s="37"/>
      <c r="N268" s="37">
        <v>72</v>
      </c>
      <c r="O268" s="37">
        <v>98</v>
      </c>
      <c r="P268" s="37">
        <v>108976</v>
      </c>
      <c r="Q268" s="37">
        <v>404665</v>
      </c>
      <c r="R268" s="37">
        <v>28942</v>
      </c>
      <c r="S268" s="37">
        <v>123502</v>
      </c>
      <c r="T268" s="37">
        <v>6094</v>
      </c>
      <c r="U268" s="37">
        <v>26420</v>
      </c>
      <c r="V268" s="37" t="s">
        <v>1087</v>
      </c>
      <c r="W268" s="37" t="s">
        <v>1087</v>
      </c>
      <c r="X268" s="37" t="s">
        <v>1092</v>
      </c>
      <c r="Y268" s="37" t="s">
        <v>1093</v>
      </c>
      <c r="Z268" s="37"/>
    </row>
    <row r="269" s="11" customFormat="1" ht="43" customHeight="1" spans="1:26">
      <c r="A269" s="37">
        <v>248</v>
      </c>
      <c r="B269" s="37" t="s">
        <v>328</v>
      </c>
      <c r="C269" s="37" t="s">
        <v>864</v>
      </c>
      <c r="D269" s="38" t="s">
        <v>1094</v>
      </c>
      <c r="E269" s="37" t="s">
        <v>73</v>
      </c>
      <c r="F269" s="37" t="s">
        <v>37</v>
      </c>
      <c r="G269" s="38" t="s">
        <v>1095</v>
      </c>
      <c r="H269" s="37" t="s">
        <v>76</v>
      </c>
      <c r="I269" s="37">
        <v>30</v>
      </c>
      <c r="J269" s="37">
        <f t="shared" si="26"/>
        <v>20</v>
      </c>
      <c r="K269" s="37"/>
      <c r="L269" s="37">
        <v>20</v>
      </c>
      <c r="M269" s="37"/>
      <c r="N269" s="37">
        <v>72</v>
      </c>
      <c r="O269" s="37">
        <v>98</v>
      </c>
      <c r="P269" s="37">
        <v>108976</v>
      </c>
      <c r="Q269" s="37">
        <v>404665</v>
      </c>
      <c r="R269" s="37">
        <v>28942</v>
      </c>
      <c r="S269" s="37">
        <v>123502</v>
      </c>
      <c r="T269" s="37">
        <v>6094</v>
      </c>
      <c r="U269" s="37">
        <v>26420</v>
      </c>
      <c r="V269" s="37" t="s">
        <v>1087</v>
      </c>
      <c r="W269" s="37" t="s">
        <v>1087</v>
      </c>
      <c r="X269" s="37" t="s">
        <v>1096</v>
      </c>
      <c r="Y269" s="37" t="s">
        <v>1093</v>
      </c>
      <c r="Z269" s="37"/>
    </row>
    <row r="270" s="11" customFormat="1" ht="43" customHeight="1" spans="1:26">
      <c r="A270" s="37">
        <v>249</v>
      </c>
      <c r="B270" s="37" t="s">
        <v>328</v>
      </c>
      <c r="C270" s="37" t="s">
        <v>864</v>
      </c>
      <c r="D270" s="38" t="s">
        <v>1097</v>
      </c>
      <c r="E270" s="37" t="s">
        <v>73</v>
      </c>
      <c r="F270" s="37" t="s">
        <v>37</v>
      </c>
      <c r="G270" s="38" t="s">
        <v>1098</v>
      </c>
      <c r="H270" s="37" t="s">
        <v>76</v>
      </c>
      <c r="I270" s="37">
        <v>150</v>
      </c>
      <c r="J270" s="37">
        <f t="shared" si="26"/>
        <v>30</v>
      </c>
      <c r="K270" s="37"/>
      <c r="L270" s="37">
        <v>30</v>
      </c>
      <c r="M270" s="37"/>
      <c r="N270" s="37">
        <v>72</v>
      </c>
      <c r="O270" s="37">
        <v>98</v>
      </c>
      <c r="P270" s="37">
        <v>108976</v>
      </c>
      <c r="Q270" s="37">
        <v>404665</v>
      </c>
      <c r="R270" s="37">
        <v>28942</v>
      </c>
      <c r="S270" s="37">
        <v>123502</v>
      </c>
      <c r="T270" s="37">
        <v>6094</v>
      </c>
      <c r="U270" s="37">
        <v>26420</v>
      </c>
      <c r="V270" s="37" t="s">
        <v>1087</v>
      </c>
      <c r="W270" s="37" t="s">
        <v>1087</v>
      </c>
      <c r="X270" s="37" t="s">
        <v>1099</v>
      </c>
      <c r="Y270" s="37" t="s">
        <v>1093</v>
      </c>
      <c r="Z270" s="37"/>
    </row>
    <row r="271" s="11" customFormat="1" ht="43" customHeight="1" spans="1:26">
      <c r="A271" s="37">
        <v>250</v>
      </c>
      <c r="B271" s="37" t="s">
        <v>328</v>
      </c>
      <c r="C271" s="37" t="s">
        <v>864</v>
      </c>
      <c r="D271" s="38" t="s">
        <v>1100</v>
      </c>
      <c r="E271" s="37" t="s">
        <v>73</v>
      </c>
      <c r="F271" s="37" t="s">
        <v>37</v>
      </c>
      <c r="G271" s="38" t="s">
        <v>1101</v>
      </c>
      <c r="H271" s="37" t="s">
        <v>76</v>
      </c>
      <c r="I271" s="37">
        <v>1300</v>
      </c>
      <c r="J271" s="37">
        <f t="shared" si="26"/>
        <v>275</v>
      </c>
      <c r="K271" s="37"/>
      <c r="L271" s="37">
        <v>275</v>
      </c>
      <c r="M271" s="37"/>
      <c r="N271" s="37">
        <v>72</v>
      </c>
      <c r="O271" s="37">
        <v>98</v>
      </c>
      <c r="P271" s="37">
        <v>108976</v>
      </c>
      <c r="Q271" s="37">
        <v>404665</v>
      </c>
      <c r="R271" s="37">
        <v>28942</v>
      </c>
      <c r="S271" s="37">
        <v>123502</v>
      </c>
      <c r="T271" s="37">
        <v>6094</v>
      </c>
      <c r="U271" s="37">
        <v>26420</v>
      </c>
      <c r="V271" s="37" t="s">
        <v>1087</v>
      </c>
      <c r="W271" s="37" t="s">
        <v>1087</v>
      </c>
      <c r="X271" s="37" t="s">
        <v>1102</v>
      </c>
      <c r="Y271" s="37" t="s">
        <v>1103</v>
      </c>
      <c r="Z271" s="37"/>
    </row>
    <row r="272" s="11" customFormat="1" ht="43" customHeight="1" spans="1:26">
      <c r="A272" s="37">
        <v>251</v>
      </c>
      <c r="B272" s="37" t="s">
        <v>328</v>
      </c>
      <c r="C272" s="37" t="s">
        <v>864</v>
      </c>
      <c r="D272" s="38" t="s">
        <v>1104</v>
      </c>
      <c r="E272" s="37" t="s">
        <v>73</v>
      </c>
      <c r="F272" s="37" t="s">
        <v>37</v>
      </c>
      <c r="G272" s="38" t="s">
        <v>1105</v>
      </c>
      <c r="H272" s="37" t="s">
        <v>76</v>
      </c>
      <c r="I272" s="37">
        <v>350</v>
      </c>
      <c r="J272" s="37">
        <f t="shared" si="26"/>
        <v>75</v>
      </c>
      <c r="K272" s="37"/>
      <c r="L272" s="37">
        <v>75</v>
      </c>
      <c r="M272" s="37"/>
      <c r="N272" s="37">
        <v>72</v>
      </c>
      <c r="O272" s="37">
        <v>98</v>
      </c>
      <c r="P272" s="37">
        <v>108976</v>
      </c>
      <c r="Q272" s="37">
        <v>404665</v>
      </c>
      <c r="R272" s="37">
        <v>28942</v>
      </c>
      <c r="S272" s="37">
        <v>123502</v>
      </c>
      <c r="T272" s="37">
        <v>6094</v>
      </c>
      <c r="U272" s="37">
        <v>26420</v>
      </c>
      <c r="V272" s="37" t="s">
        <v>1087</v>
      </c>
      <c r="W272" s="37" t="s">
        <v>1087</v>
      </c>
      <c r="X272" s="37" t="s">
        <v>1106</v>
      </c>
      <c r="Y272" s="37" t="s">
        <v>1107</v>
      </c>
      <c r="Z272" s="37"/>
    </row>
    <row r="273" s="4" customFormat="1" ht="18.75" spans="1:26">
      <c r="A273" s="30" t="s">
        <v>1108</v>
      </c>
      <c r="B273" s="31"/>
      <c r="C273" s="31" t="s">
        <v>32</v>
      </c>
      <c r="D273" s="32"/>
      <c r="E273" s="33" t="s">
        <v>32</v>
      </c>
      <c r="F273" s="34"/>
      <c r="G273" s="35"/>
      <c r="H273" s="36"/>
      <c r="I273" s="51">
        <f>SUM(I274:I326)</f>
        <v>6528.419333</v>
      </c>
      <c r="J273" s="51">
        <f>SUM(J274:J326)</f>
        <v>5801</v>
      </c>
      <c r="K273" s="51">
        <f>SUM(K274:K326)</f>
        <v>4930</v>
      </c>
      <c r="L273" s="51">
        <f>SUM(L274:L326)</f>
        <v>871</v>
      </c>
      <c r="M273" s="51">
        <f>SUM(M274:M326)</f>
        <v>0</v>
      </c>
      <c r="N273" s="51">
        <f t="shared" ref="N273:U273" si="27">SUM(N274:N326)</f>
        <v>21</v>
      </c>
      <c r="O273" s="51">
        <f t="shared" si="27"/>
        <v>279</v>
      </c>
      <c r="P273" s="51">
        <f t="shared" si="27"/>
        <v>17877</v>
      </c>
      <c r="Q273" s="51">
        <f t="shared" si="27"/>
        <v>67518</v>
      </c>
      <c r="R273" s="51">
        <f t="shared" si="27"/>
        <v>7705</v>
      </c>
      <c r="S273" s="51">
        <f t="shared" si="27"/>
        <v>17624</v>
      </c>
      <c r="T273" s="51">
        <f t="shared" si="27"/>
        <v>1269</v>
      </c>
      <c r="U273" s="51">
        <f t="shared" si="27"/>
        <v>1046</v>
      </c>
      <c r="V273" s="37"/>
      <c r="W273" s="37"/>
      <c r="X273" s="37"/>
      <c r="Y273" s="37"/>
      <c r="Z273" s="37"/>
    </row>
    <row r="274" s="12" customFormat="1" ht="93.75" spans="1:26">
      <c r="A274" s="39">
        <v>252</v>
      </c>
      <c r="B274" s="39" t="s">
        <v>71</v>
      </c>
      <c r="C274" s="39" t="s">
        <v>921</v>
      </c>
      <c r="D274" s="79" t="s">
        <v>1109</v>
      </c>
      <c r="E274" s="79" t="s">
        <v>73</v>
      </c>
      <c r="F274" s="39" t="s">
        <v>37</v>
      </c>
      <c r="G274" s="70" t="s">
        <v>1110</v>
      </c>
      <c r="H274" s="39" t="s">
        <v>1111</v>
      </c>
      <c r="I274" s="44">
        <v>6</v>
      </c>
      <c r="J274" s="37">
        <f>K274+L274+M274</f>
        <v>6</v>
      </c>
      <c r="K274" s="79"/>
      <c r="L274" s="79">
        <v>6</v>
      </c>
      <c r="M274" s="79"/>
      <c r="N274" s="66">
        <v>0</v>
      </c>
      <c r="O274" s="66">
        <v>26</v>
      </c>
      <c r="P274" s="66">
        <v>26</v>
      </c>
      <c r="Q274" s="66">
        <v>1200</v>
      </c>
      <c r="R274" s="66">
        <v>26</v>
      </c>
      <c r="S274" s="66">
        <v>1200</v>
      </c>
      <c r="T274" s="66">
        <v>587</v>
      </c>
      <c r="U274" s="66">
        <v>587</v>
      </c>
      <c r="V274" s="39" t="s">
        <v>1112</v>
      </c>
      <c r="W274" s="116" t="s">
        <v>1112</v>
      </c>
      <c r="X274" s="39" t="s">
        <v>1113</v>
      </c>
      <c r="Y274" s="39" t="s">
        <v>1114</v>
      </c>
      <c r="Z274" s="39"/>
    </row>
    <row r="275" s="4" customFormat="1" ht="56.25" spans="1:26">
      <c r="A275" s="39">
        <v>253</v>
      </c>
      <c r="B275" s="39" t="s">
        <v>57</v>
      </c>
      <c r="C275" s="39" t="s">
        <v>1115</v>
      </c>
      <c r="D275" s="42" t="s">
        <v>1116</v>
      </c>
      <c r="E275" s="42" t="s">
        <v>73</v>
      </c>
      <c r="F275" s="42" t="s">
        <v>37</v>
      </c>
      <c r="G275" s="94" t="s">
        <v>1117</v>
      </c>
      <c r="H275" s="39" t="s">
        <v>1111</v>
      </c>
      <c r="I275" s="44">
        <v>42.431835</v>
      </c>
      <c r="J275" s="37">
        <f>K275+L275+M275</f>
        <v>40</v>
      </c>
      <c r="K275" s="109">
        <v>33</v>
      </c>
      <c r="L275" s="109">
        <v>7</v>
      </c>
      <c r="M275" s="109"/>
      <c r="N275" s="79"/>
      <c r="O275" s="84">
        <v>1</v>
      </c>
      <c r="P275" s="84">
        <v>201</v>
      </c>
      <c r="Q275" s="84">
        <v>753</v>
      </c>
      <c r="R275" s="84">
        <v>21</v>
      </c>
      <c r="S275" s="84">
        <v>94</v>
      </c>
      <c r="T275" s="84"/>
      <c r="U275" s="39"/>
      <c r="V275" s="39" t="s">
        <v>1112</v>
      </c>
      <c r="W275" s="39" t="s">
        <v>1112</v>
      </c>
      <c r="X275" s="79" t="s">
        <v>1118</v>
      </c>
      <c r="Y275" s="121" t="s">
        <v>1119</v>
      </c>
      <c r="Z275" s="93"/>
    </row>
    <row r="276" s="4" customFormat="1" ht="93.75" spans="1:26">
      <c r="A276" s="39">
        <v>254</v>
      </c>
      <c r="B276" s="39" t="s">
        <v>247</v>
      </c>
      <c r="C276" s="39" t="s">
        <v>1120</v>
      </c>
      <c r="D276" s="39" t="s">
        <v>1121</v>
      </c>
      <c r="E276" s="42" t="s">
        <v>73</v>
      </c>
      <c r="F276" s="42" t="s">
        <v>37</v>
      </c>
      <c r="G276" s="95" t="s">
        <v>1122</v>
      </c>
      <c r="H276" s="39" t="s">
        <v>1111</v>
      </c>
      <c r="I276" s="44">
        <v>154.565311</v>
      </c>
      <c r="J276" s="37">
        <f t="shared" ref="J276:J281" si="28">K276+L276+M276</f>
        <v>141</v>
      </c>
      <c r="K276" s="109">
        <v>119</v>
      </c>
      <c r="L276" s="109">
        <v>22</v>
      </c>
      <c r="M276" s="109"/>
      <c r="N276" s="39">
        <v>1</v>
      </c>
      <c r="O276" s="39"/>
      <c r="P276" s="39">
        <v>462</v>
      </c>
      <c r="Q276" s="39">
        <v>1910</v>
      </c>
      <c r="R276" s="39">
        <v>74</v>
      </c>
      <c r="S276" s="39">
        <v>274</v>
      </c>
      <c r="T276" s="39"/>
      <c r="U276" s="39"/>
      <c r="V276" s="39" t="s">
        <v>1112</v>
      </c>
      <c r="W276" s="39" t="s">
        <v>1112</v>
      </c>
      <c r="X276" s="39" t="s">
        <v>1123</v>
      </c>
      <c r="Y276" s="39" t="s">
        <v>1124</v>
      </c>
      <c r="Z276" s="93"/>
    </row>
    <row r="277" s="4" customFormat="1" ht="56.25" spans="1:26">
      <c r="A277" s="39">
        <v>255</v>
      </c>
      <c r="B277" s="42" t="s">
        <v>247</v>
      </c>
      <c r="C277" s="42" t="s">
        <v>1120</v>
      </c>
      <c r="D277" s="42" t="s">
        <v>1125</v>
      </c>
      <c r="E277" s="42" t="s">
        <v>73</v>
      </c>
      <c r="F277" s="42" t="s">
        <v>37</v>
      </c>
      <c r="G277" s="96" t="s">
        <v>1126</v>
      </c>
      <c r="H277" s="39" t="s">
        <v>1111</v>
      </c>
      <c r="I277" s="44">
        <v>109.058457</v>
      </c>
      <c r="J277" s="37">
        <f t="shared" si="28"/>
        <v>99</v>
      </c>
      <c r="K277" s="109">
        <v>84</v>
      </c>
      <c r="L277" s="109">
        <v>15</v>
      </c>
      <c r="M277" s="109"/>
      <c r="N277" s="39">
        <v>1</v>
      </c>
      <c r="O277" s="39"/>
      <c r="P277" s="39">
        <v>141</v>
      </c>
      <c r="Q277" s="39">
        <v>591</v>
      </c>
      <c r="R277" s="39">
        <v>57</v>
      </c>
      <c r="S277" s="39">
        <v>228</v>
      </c>
      <c r="T277" s="39"/>
      <c r="U277" s="39"/>
      <c r="V277" s="39" t="s">
        <v>1112</v>
      </c>
      <c r="W277" s="39" t="s">
        <v>1112</v>
      </c>
      <c r="X277" s="39" t="s">
        <v>1127</v>
      </c>
      <c r="Y277" s="68" t="s">
        <v>1128</v>
      </c>
      <c r="Z277" s="93"/>
    </row>
    <row r="278" s="4" customFormat="1" ht="75" spans="1:26">
      <c r="A278" s="39">
        <v>256</v>
      </c>
      <c r="B278" s="44" t="s">
        <v>247</v>
      </c>
      <c r="C278" s="76" t="s">
        <v>248</v>
      </c>
      <c r="D278" s="45" t="s">
        <v>1129</v>
      </c>
      <c r="E278" s="42" t="s">
        <v>73</v>
      </c>
      <c r="F278" s="42" t="s">
        <v>37</v>
      </c>
      <c r="G278" s="94" t="s">
        <v>1130</v>
      </c>
      <c r="H278" s="39" t="s">
        <v>1111</v>
      </c>
      <c r="I278" s="44">
        <v>118.942242</v>
      </c>
      <c r="J278" s="37">
        <f t="shared" si="28"/>
        <v>106</v>
      </c>
      <c r="K278" s="109">
        <v>91</v>
      </c>
      <c r="L278" s="109">
        <v>15</v>
      </c>
      <c r="M278" s="109"/>
      <c r="N278" s="39">
        <v>1</v>
      </c>
      <c r="O278" s="39"/>
      <c r="P278" s="39">
        <v>511</v>
      </c>
      <c r="Q278" s="39">
        <v>1748</v>
      </c>
      <c r="R278" s="39">
        <v>99</v>
      </c>
      <c r="S278" s="39">
        <v>415</v>
      </c>
      <c r="T278" s="39"/>
      <c r="U278" s="39"/>
      <c r="V278" s="39" t="s">
        <v>1112</v>
      </c>
      <c r="W278" s="39" t="s">
        <v>1112</v>
      </c>
      <c r="X278" s="44" t="s">
        <v>1131</v>
      </c>
      <c r="Y278" s="122" t="s">
        <v>1132</v>
      </c>
      <c r="Z278" s="93"/>
    </row>
    <row r="279" s="4" customFormat="1" ht="131.25" spans="1:26">
      <c r="A279" s="39">
        <v>257</v>
      </c>
      <c r="B279" s="39" t="s">
        <v>247</v>
      </c>
      <c r="C279" s="39" t="s">
        <v>343</v>
      </c>
      <c r="D279" s="42" t="s">
        <v>1133</v>
      </c>
      <c r="E279" s="42" t="s">
        <v>73</v>
      </c>
      <c r="F279" s="42" t="s">
        <v>37</v>
      </c>
      <c r="G279" s="94" t="s">
        <v>1134</v>
      </c>
      <c r="H279" s="39" t="s">
        <v>1111</v>
      </c>
      <c r="I279" s="44">
        <v>105.539848</v>
      </c>
      <c r="J279" s="37">
        <f t="shared" si="28"/>
        <v>96</v>
      </c>
      <c r="K279" s="109">
        <v>81</v>
      </c>
      <c r="L279" s="109">
        <v>15</v>
      </c>
      <c r="M279" s="109"/>
      <c r="N279" s="39"/>
      <c r="O279" s="39">
        <v>1</v>
      </c>
      <c r="P279" s="39">
        <v>342</v>
      </c>
      <c r="Q279" s="39">
        <v>1171</v>
      </c>
      <c r="R279" s="39">
        <v>118</v>
      </c>
      <c r="S279" s="39">
        <v>440</v>
      </c>
      <c r="T279" s="39"/>
      <c r="U279" s="39"/>
      <c r="V279" s="39" t="s">
        <v>1112</v>
      </c>
      <c r="W279" s="39" t="s">
        <v>1112</v>
      </c>
      <c r="X279" s="39" t="s">
        <v>1135</v>
      </c>
      <c r="Y279" s="68" t="s">
        <v>1136</v>
      </c>
      <c r="Z279" s="93"/>
    </row>
    <row r="280" s="4" customFormat="1" ht="56.25" spans="1:26">
      <c r="A280" s="39">
        <v>258</v>
      </c>
      <c r="B280" s="39" t="s">
        <v>247</v>
      </c>
      <c r="C280" s="39" t="s">
        <v>343</v>
      </c>
      <c r="D280" s="39" t="s">
        <v>1137</v>
      </c>
      <c r="E280" s="42" t="s">
        <v>73</v>
      </c>
      <c r="F280" s="42" t="s">
        <v>37</v>
      </c>
      <c r="G280" s="94" t="s">
        <v>1138</v>
      </c>
      <c r="H280" s="39" t="s">
        <v>1111</v>
      </c>
      <c r="I280" s="44">
        <v>279.6432</v>
      </c>
      <c r="J280" s="37">
        <f t="shared" si="28"/>
        <v>260</v>
      </c>
      <c r="K280" s="109">
        <v>215</v>
      </c>
      <c r="L280" s="109">
        <v>45</v>
      </c>
      <c r="M280" s="109"/>
      <c r="N280" s="39"/>
      <c r="O280" s="39">
        <v>1</v>
      </c>
      <c r="P280" s="39">
        <v>342</v>
      </c>
      <c r="Q280" s="39">
        <v>1171</v>
      </c>
      <c r="R280" s="39">
        <v>118</v>
      </c>
      <c r="S280" s="39">
        <v>440</v>
      </c>
      <c r="T280" s="39"/>
      <c r="U280" s="39"/>
      <c r="V280" s="39" t="s">
        <v>1112</v>
      </c>
      <c r="W280" s="39" t="s">
        <v>1112</v>
      </c>
      <c r="X280" s="39" t="s">
        <v>1139</v>
      </c>
      <c r="Y280" s="68" t="s">
        <v>1140</v>
      </c>
      <c r="Z280" s="93"/>
    </row>
    <row r="281" s="13" customFormat="1" ht="56.25" spans="1:26">
      <c r="A281" s="39">
        <v>259</v>
      </c>
      <c r="B281" s="70" t="s">
        <v>247</v>
      </c>
      <c r="C281" s="70" t="s">
        <v>1141</v>
      </c>
      <c r="D281" s="77" t="s">
        <v>1142</v>
      </c>
      <c r="E281" s="97" t="s">
        <v>73</v>
      </c>
      <c r="F281" s="97" t="s">
        <v>37</v>
      </c>
      <c r="G281" s="41" t="s">
        <v>1143</v>
      </c>
      <c r="H281" s="70" t="s">
        <v>1111</v>
      </c>
      <c r="I281" s="110">
        <v>35.185508</v>
      </c>
      <c r="J281" s="37">
        <f t="shared" si="28"/>
        <v>32</v>
      </c>
      <c r="K281" s="109">
        <v>32</v>
      </c>
      <c r="L281" s="111"/>
      <c r="M281" s="111"/>
      <c r="N281" s="70"/>
      <c r="O281" s="70">
        <v>1</v>
      </c>
      <c r="P281" s="70">
        <v>496</v>
      </c>
      <c r="Q281" s="70">
        <v>1762</v>
      </c>
      <c r="R281" s="70">
        <v>152</v>
      </c>
      <c r="S281" s="70">
        <v>552</v>
      </c>
      <c r="T281" s="70"/>
      <c r="U281" s="70"/>
      <c r="V281" s="70" t="s">
        <v>1112</v>
      </c>
      <c r="W281" s="70" t="s">
        <v>1112</v>
      </c>
      <c r="X281" s="70" t="s">
        <v>1144</v>
      </c>
      <c r="Y281" s="70" t="s">
        <v>1145</v>
      </c>
      <c r="Z281" s="70"/>
    </row>
    <row r="282" s="4" customFormat="1" ht="56.25" spans="1:26">
      <c r="A282" s="39">
        <v>260</v>
      </c>
      <c r="B282" s="39" t="s">
        <v>247</v>
      </c>
      <c r="C282" s="39" t="s">
        <v>847</v>
      </c>
      <c r="D282" s="79" t="s">
        <v>1146</v>
      </c>
      <c r="E282" s="42" t="s">
        <v>73</v>
      </c>
      <c r="F282" s="42" t="s">
        <v>37</v>
      </c>
      <c r="G282" s="95" t="s">
        <v>1147</v>
      </c>
      <c r="H282" s="39" t="s">
        <v>1111</v>
      </c>
      <c r="I282" s="44">
        <v>163.059861</v>
      </c>
      <c r="J282" s="37">
        <f t="shared" ref="J282:J307" si="29">K282+L282+M282</f>
        <v>147</v>
      </c>
      <c r="K282" s="109">
        <v>125</v>
      </c>
      <c r="L282" s="109">
        <v>22</v>
      </c>
      <c r="M282" s="109"/>
      <c r="N282" s="39"/>
      <c r="O282" s="39">
        <v>1</v>
      </c>
      <c r="P282" s="39">
        <v>336</v>
      </c>
      <c r="Q282" s="39">
        <v>1570</v>
      </c>
      <c r="R282" s="39">
        <v>205</v>
      </c>
      <c r="S282" s="39">
        <v>905</v>
      </c>
      <c r="T282" s="39"/>
      <c r="U282" s="39"/>
      <c r="V282" s="39" t="s">
        <v>1112</v>
      </c>
      <c r="W282" s="39" t="s">
        <v>1112</v>
      </c>
      <c r="X282" s="39" t="s">
        <v>1148</v>
      </c>
      <c r="Y282" s="39" t="s">
        <v>1149</v>
      </c>
      <c r="Z282" s="93"/>
    </row>
    <row r="283" s="4" customFormat="1" ht="75" spans="1:26">
      <c r="A283" s="39">
        <v>261</v>
      </c>
      <c r="B283" s="39" t="s">
        <v>247</v>
      </c>
      <c r="C283" s="39" t="s">
        <v>957</v>
      </c>
      <c r="D283" s="42" t="s">
        <v>1150</v>
      </c>
      <c r="E283" s="42" t="s">
        <v>73</v>
      </c>
      <c r="F283" s="42" t="s">
        <v>37</v>
      </c>
      <c r="G283" s="94" t="s">
        <v>1151</v>
      </c>
      <c r="H283" s="39" t="s">
        <v>1111</v>
      </c>
      <c r="I283" s="44">
        <v>163.268403</v>
      </c>
      <c r="J283" s="37">
        <f t="shared" si="29"/>
        <v>148</v>
      </c>
      <c r="K283" s="109">
        <v>126</v>
      </c>
      <c r="L283" s="109">
        <v>22</v>
      </c>
      <c r="M283" s="109"/>
      <c r="N283" s="39">
        <v>1</v>
      </c>
      <c r="O283" s="39"/>
      <c r="P283" s="39">
        <v>909</v>
      </c>
      <c r="Q283" s="39">
        <v>3416</v>
      </c>
      <c r="R283" s="39">
        <v>244</v>
      </c>
      <c r="S283" s="39">
        <v>1018</v>
      </c>
      <c r="T283" s="39"/>
      <c r="U283" s="39"/>
      <c r="V283" s="39" t="s">
        <v>1112</v>
      </c>
      <c r="W283" s="39" t="s">
        <v>1112</v>
      </c>
      <c r="X283" s="39" t="s">
        <v>1152</v>
      </c>
      <c r="Y283" s="39" t="s">
        <v>1153</v>
      </c>
      <c r="Z283" s="93"/>
    </row>
    <row r="284" s="1" customFormat="1" ht="56.25" spans="1:26">
      <c r="A284" s="39">
        <v>262</v>
      </c>
      <c r="B284" s="98" t="s">
        <v>247</v>
      </c>
      <c r="C284" s="45" t="s">
        <v>1120</v>
      </c>
      <c r="D284" s="99" t="s">
        <v>1154</v>
      </c>
      <c r="E284" s="42" t="s">
        <v>73</v>
      </c>
      <c r="F284" s="42" t="s">
        <v>37</v>
      </c>
      <c r="G284" s="95" t="s">
        <v>1155</v>
      </c>
      <c r="H284" s="39" t="s">
        <v>1111</v>
      </c>
      <c r="I284" s="44">
        <v>273.128161</v>
      </c>
      <c r="J284" s="37">
        <f t="shared" si="29"/>
        <v>250</v>
      </c>
      <c r="K284" s="109">
        <v>205</v>
      </c>
      <c r="L284" s="109">
        <v>45</v>
      </c>
      <c r="M284" s="109"/>
      <c r="N284" s="39">
        <v>1</v>
      </c>
      <c r="O284" s="39"/>
      <c r="P284" s="39">
        <v>426</v>
      </c>
      <c r="Q284" s="39">
        <v>1910</v>
      </c>
      <c r="R284" s="39">
        <v>74</v>
      </c>
      <c r="S284" s="39">
        <v>277</v>
      </c>
      <c r="T284" s="39"/>
      <c r="U284" s="39"/>
      <c r="V284" s="39" t="s">
        <v>1112</v>
      </c>
      <c r="W284" s="39" t="s">
        <v>1112</v>
      </c>
      <c r="X284" s="39" t="s">
        <v>1156</v>
      </c>
      <c r="Y284" s="39" t="s">
        <v>1157</v>
      </c>
      <c r="Z284" s="93"/>
    </row>
    <row r="285" s="1" customFormat="1" ht="75" spans="1:26">
      <c r="A285" s="39">
        <v>263</v>
      </c>
      <c r="B285" s="100" t="s">
        <v>247</v>
      </c>
      <c r="C285" s="42" t="s">
        <v>1120</v>
      </c>
      <c r="D285" s="70" t="s">
        <v>1158</v>
      </c>
      <c r="E285" s="42" t="s">
        <v>73</v>
      </c>
      <c r="F285" s="42" t="s">
        <v>37</v>
      </c>
      <c r="G285" s="95" t="s">
        <v>1159</v>
      </c>
      <c r="H285" s="39" t="s">
        <v>1111</v>
      </c>
      <c r="I285" s="44">
        <v>225.148565</v>
      </c>
      <c r="J285" s="37">
        <f t="shared" si="29"/>
        <v>205</v>
      </c>
      <c r="K285" s="109">
        <v>172</v>
      </c>
      <c r="L285" s="109">
        <v>33</v>
      </c>
      <c r="M285" s="109"/>
      <c r="N285" s="39">
        <v>1</v>
      </c>
      <c r="O285" s="39"/>
      <c r="P285" s="39">
        <v>426</v>
      </c>
      <c r="Q285" s="39">
        <v>1910</v>
      </c>
      <c r="R285" s="39">
        <v>74</v>
      </c>
      <c r="S285" s="39">
        <v>277</v>
      </c>
      <c r="T285" s="39"/>
      <c r="U285" s="39"/>
      <c r="V285" s="39" t="s">
        <v>1112</v>
      </c>
      <c r="W285" s="39" t="s">
        <v>1112</v>
      </c>
      <c r="X285" s="39" t="s">
        <v>1160</v>
      </c>
      <c r="Y285" s="39" t="s">
        <v>1157</v>
      </c>
      <c r="Z285" s="93"/>
    </row>
    <row r="286" s="4" customFormat="1" ht="56.25" spans="1:26">
      <c r="A286" s="39">
        <v>264</v>
      </c>
      <c r="B286" s="39" t="s">
        <v>114</v>
      </c>
      <c r="C286" s="39" t="s">
        <v>475</v>
      </c>
      <c r="D286" s="79" t="s">
        <v>1161</v>
      </c>
      <c r="E286" s="42" t="s">
        <v>73</v>
      </c>
      <c r="F286" s="42" t="s">
        <v>37</v>
      </c>
      <c r="G286" s="94" t="s">
        <v>1162</v>
      </c>
      <c r="H286" s="39" t="s">
        <v>1111</v>
      </c>
      <c r="I286" s="44">
        <v>86.606848</v>
      </c>
      <c r="J286" s="37">
        <f t="shared" si="29"/>
        <v>77</v>
      </c>
      <c r="K286" s="109">
        <v>66</v>
      </c>
      <c r="L286" s="109">
        <v>11</v>
      </c>
      <c r="M286" s="109"/>
      <c r="N286" s="39">
        <v>1</v>
      </c>
      <c r="O286" s="39"/>
      <c r="P286" s="39">
        <v>956</v>
      </c>
      <c r="Q286" s="39">
        <v>2568</v>
      </c>
      <c r="R286" s="39">
        <v>135</v>
      </c>
      <c r="S286" s="39">
        <v>450</v>
      </c>
      <c r="T286" s="39"/>
      <c r="U286" s="117"/>
      <c r="V286" s="39" t="s">
        <v>1112</v>
      </c>
      <c r="W286" s="39" t="s">
        <v>1112</v>
      </c>
      <c r="X286" s="39" t="s">
        <v>1163</v>
      </c>
      <c r="Y286" s="39" t="s">
        <v>1164</v>
      </c>
      <c r="Z286" s="93"/>
    </row>
    <row r="287" s="4" customFormat="1" ht="75" spans="1:26">
      <c r="A287" s="39">
        <v>265</v>
      </c>
      <c r="B287" s="39" t="s">
        <v>114</v>
      </c>
      <c r="C287" s="39" t="s">
        <v>359</v>
      </c>
      <c r="D287" s="42" t="s">
        <v>1165</v>
      </c>
      <c r="E287" s="42" t="s">
        <v>73</v>
      </c>
      <c r="F287" s="42" t="s">
        <v>37</v>
      </c>
      <c r="G287" s="94" t="s">
        <v>1166</v>
      </c>
      <c r="H287" s="39" t="s">
        <v>1111</v>
      </c>
      <c r="I287" s="44">
        <v>62.195336</v>
      </c>
      <c r="J287" s="37">
        <f t="shared" si="29"/>
        <v>55</v>
      </c>
      <c r="K287" s="109">
        <v>48</v>
      </c>
      <c r="L287" s="109">
        <v>7</v>
      </c>
      <c r="M287" s="109"/>
      <c r="N287" s="39"/>
      <c r="O287" s="39">
        <v>1</v>
      </c>
      <c r="P287" s="39">
        <v>453</v>
      </c>
      <c r="Q287" s="39">
        <v>1645</v>
      </c>
      <c r="R287" s="39">
        <v>75</v>
      </c>
      <c r="S287" s="39">
        <v>257</v>
      </c>
      <c r="T287" s="39"/>
      <c r="U287" s="39"/>
      <c r="V287" s="39" t="s">
        <v>1112</v>
      </c>
      <c r="W287" s="39" t="s">
        <v>1112</v>
      </c>
      <c r="X287" s="39" t="s">
        <v>1167</v>
      </c>
      <c r="Y287" s="39" t="s">
        <v>1168</v>
      </c>
      <c r="Z287" s="93"/>
    </row>
    <row r="288" s="4" customFormat="1" ht="75" spans="1:26">
      <c r="A288" s="39">
        <v>266</v>
      </c>
      <c r="B288" s="39" t="s">
        <v>114</v>
      </c>
      <c r="C288" s="39" t="s">
        <v>359</v>
      </c>
      <c r="D288" s="42" t="s">
        <v>1169</v>
      </c>
      <c r="E288" s="42" t="s">
        <v>73</v>
      </c>
      <c r="F288" s="42" t="s">
        <v>37</v>
      </c>
      <c r="G288" s="94" t="s">
        <v>1170</v>
      </c>
      <c r="H288" s="39" t="s">
        <v>1111</v>
      </c>
      <c r="I288" s="44">
        <v>84.099941</v>
      </c>
      <c r="J288" s="37">
        <f t="shared" si="29"/>
        <v>71</v>
      </c>
      <c r="K288" s="109">
        <v>64</v>
      </c>
      <c r="L288" s="109">
        <v>7</v>
      </c>
      <c r="M288" s="109"/>
      <c r="N288" s="39"/>
      <c r="O288" s="39">
        <v>1</v>
      </c>
      <c r="P288" s="39">
        <v>453</v>
      </c>
      <c r="Q288" s="39">
        <v>1645</v>
      </c>
      <c r="R288" s="39">
        <v>75</v>
      </c>
      <c r="S288" s="39">
        <v>257</v>
      </c>
      <c r="T288" s="39"/>
      <c r="U288" s="39"/>
      <c r="V288" s="39" t="s">
        <v>1112</v>
      </c>
      <c r="W288" s="39" t="s">
        <v>1112</v>
      </c>
      <c r="X288" s="79" t="s">
        <v>1171</v>
      </c>
      <c r="Y288" s="68" t="s">
        <v>1172</v>
      </c>
      <c r="Z288" s="93"/>
    </row>
    <row r="289" s="4" customFormat="1" ht="56.25" spans="1:26">
      <c r="A289" s="39">
        <v>267</v>
      </c>
      <c r="B289" s="39" t="s">
        <v>114</v>
      </c>
      <c r="C289" s="39" t="s">
        <v>354</v>
      </c>
      <c r="D289" s="42" t="s">
        <v>1173</v>
      </c>
      <c r="E289" s="42" t="s">
        <v>73</v>
      </c>
      <c r="F289" s="42" t="s">
        <v>37</v>
      </c>
      <c r="G289" s="94" t="s">
        <v>1174</v>
      </c>
      <c r="H289" s="39" t="s">
        <v>1111</v>
      </c>
      <c r="I289" s="44">
        <v>47.071475</v>
      </c>
      <c r="J289" s="37">
        <f t="shared" si="29"/>
        <v>42</v>
      </c>
      <c r="K289" s="109">
        <v>36</v>
      </c>
      <c r="L289" s="109">
        <v>6</v>
      </c>
      <c r="M289" s="109"/>
      <c r="N289" s="39"/>
      <c r="O289" s="39">
        <v>1</v>
      </c>
      <c r="P289" s="39">
        <v>418</v>
      </c>
      <c r="Q289" s="39">
        <v>1648</v>
      </c>
      <c r="R289" s="39">
        <v>140</v>
      </c>
      <c r="S289" s="39">
        <v>557</v>
      </c>
      <c r="T289" s="39"/>
      <c r="U289" s="39"/>
      <c r="V289" s="39" t="s">
        <v>1112</v>
      </c>
      <c r="W289" s="39" t="s">
        <v>1112</v>
      </c>
      <c r="X289" s="39" t="s">
        <v>1175</v>
      </c>
      <c r="Y289" s="68" t="s">
        <v>1176</v>
      </c>
      <c r="Z289" s="93"/>
    </row>
    <row r="290" s="4" customFormat="1" ht="56.25" spans="1:26">
      <c r="A290" s="39">
        <v>268</v>
      </c>
      <c r="B290" s="39" t="s">
        <v>114</v>
      </c>
      <c r="C290" s="39" t="s">
        <v>1177</v>
      </c>
      <c r="D290" s="101" t="s">
        <v>1178</v>
      </c>
      <c r="E290" s="42" t="s">
        <v>73</v>
      </c>
      <c r="F290" s="42" t="s">
        <v>37</v>
      </c>
      <c r="G290" s="94" t="s">
        <v>1179</v>
      </c>
      <c r="H290" s="39" t="s">
        <v>1111</v>
      </c>
      <c r="I290" s="44">
        <v>249.285495</v>
      </c>
      <c r="J290" s="37">
        <f t="shared" si="29"/>
        <v>225</v>
      </c>
      <c r="K290" s="109">
        <v>184</v>
      </c>
      <c r="L290" s="109">
        <v>41</v>
      </c>
      <c r="M290" s="109"/>
      <c r="N290" s="39">
        <v>1</v>
      </c>
      <c r="O290" s="39"/>
      <c r="P290" s="39">
        <v>975</v>
      </c>
      <c r="Q290" s="39">
        <v>3873</v>
      </c>
      <c r="R290" s="39">
        <v>205</v>
      </c>
      <c r="S290" s="39">
        <v>832</v>
      </c>
      <c r="T290" s="39"/>
      <c r="U290" s="39"/>
      <c r="V290" s="39" t="s">
        <v>1112</v>
      </c>
      <c r="W290" s="39" t="s">
        <v>1112</v>
      </c>
      <c r="X290" s="39" t="s">
        <v>1180</v>
      </c>
      <c r="Y290" s="68" t="s">
        <v>1181</v>
      </c>
      <c r="Z290" s="93"/>
    </row>
    <row r="291" s="4" customFormat="1" ht="75" spans="1:26">
      <c r="A291" s="39">
        <v>269</v>
      </c>
      <c r="B291" s="39" t="s">
        <v>114</v>
      </c>
      <c r="C291" s="39" t="s">
        <v>483</v>
      </c>
      <c r="D291" s="102" t="s">
        <v>1182</v>
      </c>
      <c r="E291" s="42" t="s">
        <v>73</v>
      </c>
      <c r="F291" s="42" t="s">
        <v>37</v>
      </c>
      <c r="G291" s="94" t="s">
        <v>1183</v>
      </c>
      <c r="H291" s="39" t="s">
        <v>1111</v>
      </c>
      <c r="I291" s="44">
        <v>168.486963</v>
      </c>
      <c r="J291" s="37">
        <f t="shared" si="29"/>
        <v>151</v>
      </c>
      <c r="K291" s="109">
        <v>129</v>
      </c>
      <c r="L291" s="109">
        <v>22</v>
      </c>
      <c r="M291" s="109"/>
      <c r="N291" s="39">
        <v>1</v>
      </c>
      <c r="O291" s="39"/>
      <c r="P291" s="39">
        <v>845</v>
      </c>
      <c r="Q291" s="39">
        <v>3345</v>
      </c>
      <c r="R291" s="39">
        <v>131</v>
      </c>
      <c r="S291" s="39">
        <v>519</v>
      </c>
      <c r="T291" s="39"/>
      <c r="U291" s="39"/>
      <c r="V291" s="39" t="s">
        <v>1112</v>
      </c>
      <c r="W291" s="39" t="s">
        <v>1112</v>
      </c>
      <c r="X291" s="79" t="s">
        <v>1184</v>
      </c>
      <c r="Y291" s="68" t="s">
        <v>1185</v>
      </c>
      <c r="Z291" s="93"/>
    </row>
    <row r="292" s="4" customFormat="1" ht="56.25" spans="1:26">
      <c r="A292" s="39">
        <v>270</v>
      </c>
      <c r="B292" s="103" t="s">
        <v>241</v>
      </c>
      <c r="C292" s="103" t="s">
        <v>380</v>
      </c>
      <c r="D292" s="39" t="s">
        <v>1186</v>
      </c>
      <c r="E292" s="42" t="s">
        <v>73</v>
      </c>
      <c r="F292" s="42" t="s">
        <v>37</v>
      </c>
      <c r="G292" s="70" t="s">
        <v>1187</v>
      </c>
      <c r="H292" s="39" t="s">
        <v>1111</v>
      </c>
      <c r="I292" s="44">
        <v>130.8871</v>
      </c>
      <c r="J292" s="37">
        <f t="shared" si="29"/>
        <v>119</v>
      </c>
      <c r="K292" s="109">
        <v>100</v>
      </c>
      <c r="L292" s="109">
        <v>19</v>
      </c>
      <c r="M292" s="109"/>
      <c r="N292" s="39">
        <v>1</v>
      </c>
      <c r="O292" s="39"/>
      <c r="P292" s="39">
        <v>65</v>
      </c>
      <c r="Q292" s="39">
        <v>206</v>
      </c>
      <c r="R292" s="39">
        <v>5</v>
      </c>
      <c r="S292" s="39">
        <v>16</v>
      </c>
      <c r="T292" s="39"/>
      <c r="U292" s="39"/>
      <c r="V292" s="39" t="s">
        <v>1112</v>
      </c>
      <c r="W292" s="39" t="s">
        <v>1112</v>
      </c>
      <c r="X292" s="66" t="s">
        <v>1188</v>
      </c>
      <c r="Y292" s="68" t="s">
        <v>1189</v>
      </c>
      <c r="Z292" s="93"/>
    </row>
    <row r="293" s="4" customFormat="1" ht="56.25" spans="1:26">
      <c r="A293" s="39">
        <v>271</v>
      </c>
      <c r="B293" s="103" t="s">
        <v>241</v>
      </c>
      <c r="C293" s="103" t="s">
        <v>470</v>
      </c>
      <c r="D293" s="39" t="s">
        <v>1190</v>
      </c>
      <c r="E293" s="42" t="s">
        <v>73</v>
      </c>
      <c r="F293" s="42" t="s">
        <v>37</v>
      </c>
      <c r="G293" s="70" t="s">
        <v>1191</v>
      </c>
      <c r="H293" s="39" t="s">
        <v>1111</v>
      </c>
      <c r="I293" s="44">
        <v>142.3203</v>
      </c>
      <c r="J293" s="37">
        <f t="shared" si="29"/>
        <v>127</v>
      </c>
      <c r="K293" s="109">
        <v>108</v>
      </c>
      <c r="L293" s="109">
        <v>19</v>
      </c>
      <c r="M293" s="109"/>
      <c r="N293" s="39">
        <v>1</v>
      </c>
      <c r="O293" s="39"/>
      <c r="P293" s="39">
        <v>85</v>
      </c>
      <c r="Q293" s="39">
        <v>350</v>
      </c>
      <c r="R293" s="39">
        <v>12</v>
      </c>
      <c r="S293" s="39">
        <v>40</v>
      </c>
      <c r="T293" s="39"/>
      <c r="U293" s="39"/>
      <c r="V293" s="39" t="s">
        <v>1112</v>
      </c>
      <c r="W293" s="39" t="s">
        <v>1112</v>
      </c>
      <c r="X293" s="66" t="s">
        <v>1192</v>
      </c>
      <c r="Y293" s="68" t="s">
        <v>1193</v>
      </c>
      <c r="Z293" s="93"/>
    </row>
    <row r="294" s="4" customFormat="1" ht="56.25" spans="1:26">
      <c r="A294" s="39">
        <v>272</v>
      </c>
      <c r="B294" s="103" t="s">
        <v>241</v>
      </c>
      <c r="C294" s="103" t="s">
        <v>242</v>
      </c>
      <c r="D294" s="39" t="s">
        <v>1194</v>
      </c>
      <c r="E294" s="79" t="s">
        <v>73</v>
      </c>
      <c r="F294" s="79" t="s">
        <v>37</v>
      </c>
      <c r="G294" s="70" t="s">
        <v>1195</v>
      </c>
      <c r="H294" s="39" t="s">
        <v>1111</v>
      </c>
      <c r="I294" s="44">
        <v>169.1795</v>
      </c>
      <c r="J294" s="37">
        <f t="shared" si="29"/>
        <v>152</v>
      </c>
      <c r="K294" s="109">
        <v>130</v>
      </c>
      <c r="L294" s="109">
        <v>22</v>
      </c>
      <c r="M294" s="109"/>
      <c r="N294" s="39">
        <v>1</v>
      </c>
      <c r="O294" s="39"/>
      <c r="P294" s="39">
        <v>70</v>
      </c>
      <c r="Q294" s="39">
        <v>210</v>
      </c>
      <c r="R294" s="39">
        <v>8</v>
      </c>
      <c r="S294" s="39">
        <v>33</v>
      </c>
      <c r="T294" s="39"/>
      <c r="U294" s="39"/>
      <c r="V294" s="39" t="s">
        <v>1112</v>
      </c>
      <c r="W294" s="39" t="s">
        <v>1112</v>
      </c>
      <c r="X294" s="66" t="s">
        <v>1196</v>
      </c>
      <c r="Y294" s="39" t="s">
        <v>1197</v>
      </c>
      <c r="Z294" s="93"/>
    </row>
    <row r="295" s="4" customFormat="1" ht="56.25" spans="1:26">
      <c r="A295" s="39">
        <v>273</v>
      </c>
      <c r="B295" s="39" t="s">
        <v>241</v>
      </c>
      <c r="C295" s="90" t="s">
        <v>688</v>
      </c>
      <c r="D295" s="104" t="s">
        <v>1198</v>
      </c>
      <c r="E295" s="42" t="s">
        <v>73</v>
      </c>
      <c r="F295" s="42" t="s">
        <v>37</v>
      </c>
      <c r="G295" s="104" t="s">
        <v>1199</v>
      </c>
      <c r="H295" s="39" t="s">
        <v>1111</v>
      </c>
      <c r="I295" s="44">
        <v>139.044058</v>
      </c>
      <c r="J295" s="37">
        <f t="shared" si="29"/>
        <v>125</v>
      </c>
      <c r="K295" s="109">
        <v>106</v>
      </c>
      <c r="L295" s="109">
        <v>19</v>
      </c>
      <c r="M295" s="109"/>
      <c r="N295" s="79"/>
      <c r="O295" s="84">
        <v>1</v>
      </c>
      <c r="P295" s="84">
        <v>458</v>
      </c>
      <c r="Q295" s="84">
        <v>1392</v>
      </c>
      <c r="R295" s="84">
        <v>123</v>
      </c>
      <c r="S295" s="84">
        <v>407</v>
      </c>
      <c r="T295" s="84"/>
      <c r="U295" s="84"/>
      <c r="V295" s="39" t="s">
        <v>1112</v>
      </c>
      <c r="W295" s="39" t="s">
        <v>1112</v>
      </c>
      <c r="X295" s="39" t="s">
        <v>1200</v>
      </c>
      <c r="Y295" s="39" t="s">
        <v>1201</v>
      </c>
      <c r="Z295" s="93"/>
    </row>
    <row r="296" s="4" customFormat="1" ht="56.25" spans="1:26">
      <c r="A296" s="39">
        <v>274</v>
      </c>
      <c r="B296" s="79" t="s">
        <v>241</v>
      </c>
      <c r="C296" s="79" t="s">
        <v>1202</v>
      </c>
      <c r="D296" s="79" t="s">
        <v>1203</v>
      </c>
      <c r="E296" s="42" t="s">
        <v>73</v>
      </c>
      <c r="F296" s="42" t="s">
        <v>37</v>
      </c>
      <c r="G296" s="79" t="s">
        <v>1204</v>
      </c>
      <c r="H296" s="39" t="s">
        <v>1111</v>
      </c>
      <c r="I296" s="44">
        <v>190.3454</v>
      </c>
      <c r="J296" s="37">
        <f t="shared" si="29"/>
        <v>172</v>
      </c>
      <c r="K296" s="109">
        <v>146</v>
      </c>
      <c r="L296" s="109">
        <v>26</v>
      </c>
      <c r="M296" s="109"/>
      <c r="N296" s="112">
        <v>1</v>
      </c>
      <c r="O296" s="112"/>
      <c r="P296" s="113">
        <v>93</v>
      </c>
      <c r="Q296" s="113">
        <v>346</v>
      </c>
      <c r="R296" s="113">
        <v>6</v>
      </c>
      <c r="S296" s="39">
        <v>20</v>
      </c>
      <c r="T296" s="39"/>
      <c r="U296" s="39"/>
      <c r="V296" s="39" t="s">
        <v>1112</v>
      </c>
      <c r="W296" s="39" t="s">
        <v>1112</v>
      </c>
      <c r="X296" s="39" t="s">
        <v>1205</v>
      </c>
      <c r="Y296" s="39" t="s">
        <v>1206</v>
      </c>
      <c r="Z296" s="93"/>
    </row>
    <row r="297" s="4" customFormat="1" ht="56.25" spans="1:26">
      <c r="A297" s="39">
        <v>275</v>
      </c>
      <c r="B297" s="39" t="s">
        <v>33</v>
      </c>
      <c r="C297" s="39" t="s">
        <v>429</v>
      </c>
      <c r="D297" s="42" t="s">
        <v>1207</v>
      </c>
      <c r="E297" s="39" t="s">
        <v>73</v>
      </c>
      <c r="F297" s="39" t="s">
        <v>37</v>
      </c>
      <c r="G297" s="94" t="s">
        <v>1208</v>
      </c>
      <c r="H297" s="39" t="s">
        <v>1111</v>
      </c>
      <c r="I297" s="44">
        <v>56.046241</v>
      </c>
      <c r="J297" s="37">
        <f t="shared" si="29"/>
        <v>50</v>
      </c>
      <c r="K297" s="109">
        <v>43</v>
      </c>
      <c r="L297" s="109">
        <v>7</v>
      </c>
      <c r="M297" s="109"/>
      <c r="N297" s="84">
        <v>1</v>
      </c>
      <c r="O297" s="84"/>
      <c r="P297" s="84">
        <v>209</v>
      </c>
      <c r="Q297" s="84">
        <v>516</v>
      </c>
      <c r="R297" s="84">
        <v>2</v>
      </c>
      <c r="S297" s="84">
        <v>9</v>
      </c>
      <c r="T297" s="84">
        <v>0</v>
      </c>
      <c r="U297" s="39"/>
      <c r="V297" s="39" t="s">
        <v>1112</v>
      </c>
      <c r="W297" s="39" t="s">
        <v>1112</v>
      </c>
      <c r="X297" s="39" t="s">
        <v>1209</v>
      </c>
      <c r="Y297" s="39" t="s">
        <v>1210</v>
      </c>
      <c r="Z297" s="93"/>
    </row>
    <row r="298" s="4" customFormat="1" ht="56.25" spans="1:26">
      <c r="A298" s="39">
        <v>276</v>
      </c>
      <c r="B298" s="39" t="s">
        <v>33</v>
      </c>
      <c r="C298" s="39" t="s">
        <v>434</v>
      </c>
      <c r="D298" s="39" t="s">
        <v>1211</v>
      </c>
      <c r="E298" s="42" t="s">
        <v>73</v>
      </c>
      <c r="F298" s="42" t="s">
        <v>37</v>
      </c>
      <c r="G298" s="95" t="s">
        <v>1212</v>
      </c>
      <c r="H298" s="39" t="s">
        <v>1111</v>
      </c>
      <c r="I298" s="44">
        <v>53.9105</v>
      </c>
      <c r="J298" s="37">
        <f t="shared" si="29"/>
        <v>49</v>
      </c>
      <c r="K298" s="109">
        <v>42</v>
      </c>
      <c r="L298" s="109">
        <v>7</v>
      </c>
      <c r="M298" s="109"/>
      <c r="N298" s="39"/>
      <c r="O298" s="79"/>
      <c r="P298" s="84">
        <v>1</v>
      </c>
      <c r="Q298" s="66">
        <v>512</v>
      </c>
      <c r="R298" s="66">
        <v>1871</v>
      </c>
      <c r="S298" s="66">
        <v>67</v>
      </c>
      <c r="T298" s="66">
        <v>223</v>
      </c>
      <c r="U298" s="84"/>
      <c r="V298" s="39" t="s">
        <v>1112</v>
      </c>
      <c r="W298" s="39" t="s">
        <v>1112</v>
      </c>
      <c r="X298" s="39" t="s">
        <v>1213</v>
      </c>
      <c r="Y298" s="39" t="s">
        <v>1214</v>
      </c>
      <c r="Z298" s="93"/>
    </row>
    <row r="299" s="4" customFormat="1" ht="56.25" spans="1:26">
      <c r="A299" s="39">
        <v>277</v>
      </c>
      <c r="B299" s="105" t="s">
        <v>33</v>
      </c>
      <c r="C299" s="105" t="s">
        <v>34</v>
      </c>
      <c r="D299" s="105" t="s">
        <v>1215</v>
      </c>
      <c r="E299" s="42" t="s">
        <v>73</v>
      </c>
      <c r="F299" s="42" t="s">
        <v>37</v>
      </c>
      <c r="G299" s="95" t="s">
        <v>1216</v>
      </c>
      <c r="H299" s="39" t="s">
        <v>1111</v>
      </c>
      <c r="I299" s="44">
        <v>50.771437</v>
      </c>
      <c r="J299" s="37">
        <f t="shared" si="29"/>
        <v>47</v>
      </c>
      <c r="K299" s="114">
        <v>40</v>
      </c>
      <c r="L299" s="114">
        <v>7</v>
      </c>
      <c r="M299" s="114"/>
      <c r="N299" s="105">
        <v>1</v>
      </c>
      <c r="O299" s="105"/>
      <c r="P299" s="105">
        <v>50</v>
      </c>
      <c r="Q299" s="105">
        <v>154</v>
      </c>
      <c r="R299" s="105">
        <v>4</v>
      </c>
      <c r="S299" s="105">
        <v>20</v>
      </c>
      <c r="T299" s="105"/>
      <c r="U299" s="118"/>
      <c r="V299" s="39" t="s">
        <v>1112</v>
      </c>
      <c r="W299" s="39" t="s">
        <v>1112</v>
      </c>
      <c r="X299" s="105" t="s">
        <v>1217</v>
      </c>
      <c r="Y299" s="105" t="s">
        <v>1218</v>
      </c>
      <c r="Z299" s="93"/>
    </row>
    <row r="300" s="1" customFormat="1" ht="56.25" spans="1:26">
      <c r="A300" s="39">
        <v>278</v>
      </c>
      <c r="B300" s="39" t="s">
        <v>162</v>
      </c>
      <c r="C300" s="39" t="s">
        <v>1219</v>
      </c>
      <c r="D300" s="39" t="s">
        <v>1220</v>
      </c>
      <c r="E300" s="42" t="s">
        <v>73</v>
      </c>
      <c r="F300" s="42" t="s">
        <v>37</v>
      </c>
      <c r="G300" s="95" t="s">
        <v>1221</v>
      </c>
      <c r="H300" s="39" t="s">
        <v>1111</v>
      </c>
      <c r="I300" s="44">
        <v>60.24324</v>
      </c>
      <c r="J300" s="37">
        <f t="shared" si="29"/>
        <v>53</v>
      </c>
      <c r="K300" s="109">
        <v>46</v>
      </c>
      <c r="L300" s="109">
        <v>7</v>
      </c>
      <c r="M300" s="109"/>
      <c r="N300" s="39"/>
      <c r="O300" s="39">
        <v>1</v>
      </c>
      <c r="P300" s="39"/>
      <c r="Q300" s="39">
        <v>445</v>
      </c>
      <c r="R300" s="39">
        <v>1680</v>
      </c>
      <c r="S300" s="39">
        <v>95</v>
      </c>
      <c r="T300" s="39">
        <v>350</v>
      </c>
      <c r="U300" s="39"/>
      <c r="V300" s="39" t="s">
        <v>1112</v>
      </c>
      <c r="W300" s="39" t="s">
        <v>1112</v>
      </c>
      <c r="X300" s="39" t="s">
        <v>1222</v>
      </c>
      <c r="Y300" s="39" t="s">
        <v>1223</v>
      </c>
      <c r="Z300" s="93"/>
    </row>
    <row r="301" s="4" customFormat="1" ht="56.25" spans="1:26">
      <c r="A301" s="39">
        <v>279</v>
      </c>
      <c r="B301" s="44" t="s">
        <v>162</v>
      </c>
      <c r="C301" s="44" t="s">
        <v>502</v>
      </c>
      <c r="D301" s="106" t="s">
        <v>1224</v>
      </c>
      <c r="E301" s="42" t="s">
        <v>73</v>
      </c>
      <c r="F301" s="42" t="s">
        <v>37</v>
      </c>
      <c r="G301" s="94" t="s">
        <v>1225</v>
      </c>
      <c r="H301" s="39" t="s">
        <v>1111</v>
      </c>
      <c r="I301" s="44">
        <v>60.051833</v>
      </c>
      <c r="J301" s="37">
        <f t="shared" si="29"/>
        <v>53</v>
      </c>
      <c r="K301" s="115">
        <v>46</v>
      </c>
      <c r="L301" s="115">
        <v>7</v>
      </c>
      <c r="M301" s="115"/>
      <c r="N301" s="44"/>
      <c r="O301" s="44">
        <v>1</v>
      </c>
      <c r="P301" s="44">
        <v>110</v>
      </c>
      <c r="Q301" s="44">
        <v>440</v>
      </c>
      <c r="R301" s="44">
        <v>42</v>
      </c>
      <c r="S301" s="44">
        <v>156</v>
      </c>
      <c r="T301" s="44">
        <v>0</v>
      </c>
      <c r="U301" s="44">
        <v>0</v>
      </c>
      <c r="V301" s="39" t="s">
        <v>1112</v>
      </c>
      <c r="W301" s="39" t="s">
        <v>1112</v>
      </c>
      <c r="X301" s="44" t="s">
        <v>1226</v>
      </c>
      <c r="Y301" s="44" t="s">
        <v>1227</v>
      </c>
      <c r="Z301" s="93"/>
    </row>
    <row r="302" s="4" customFormat="1" ht="56.25" spans="1:26">
      <c r="A302" s="39">
        <v>280</v>
      </c>
      <c r="B302" s="39" t="s">
        <v>50</v>
      </c>
      <c r="C302" s="39" t="s">
        <v>814</v>
      </c>
      <c r="D302" s="42" t="s">
        <v>1228</v>
      </c>
      <c r="E302" s="42" t="s">
        <v>73</v>
      </c>
      <c r="F302" s="42" t="s">
        <v>37</v>
      </c>
      <c r="G302" s="95" t="s">
        <v>1229</v>
      </c>
      <c r="H302" s="39" t="s">
        <v>1111</v>
      </c>
      <c r="I302" s="44">
        <v>36.652036</v>
      </c>
      <c r="J302" s="37">
        <f t="shared" si="29"/>
        <v>33</v>
      </c>
      <c r="K302" s="109">
        <v>28</v>
      </c>
      <c r="L302" s="109">
        <v>5</v>
      </c>
      <c r="M302" s="109"/>
      <c r="N302" s="84"/>
      <c r="O302" s="84">
        <v>1</v>
      </c>
      <c r="P302" s="66">
        <v>735</v>
      </c>
      <c r="Q302" s="84">
        <v>2858</v>
      </c>
      <c r="R302" s="84">
        <v>282</v>
      </c>
      <c r="S302" s="84">
        <v>1176</v>
      </c>
      <c r="T302" s="84"/>
      <c r="U302" s="39"/>
      <c r="V302" s="39" t="s">
        <v>1112</v>
      </c>
      <c r="W302" s="39" t="s">
        <v>1112</v>
      </c>
      <c r="X302" s="39" t="s">
        <v>1230</v>
      </c>
      <c r="Y302" s="39" t="s">
        <v>1231</v>
      </c>
      <c r="Z302" s="93"/>
    </row>
    <row r="303" s="4" customFormat="1" ht="56.25" spans="1:26">
      <c r="A303" s="39">
        <v>281</v>
      </c>
      <c r="B303" s="39" t="s">
        <v>120</v>
      </c>
      <c r="C303" s="39" t="s">
        <v>1232</v>
      </c>
      <c r="D303" s="42" t="s">
        <v>1233</v>
      </c>
      <c r="E303" s="42" t="s">
        <v>73</v>
      </c>
      <c r="F303" s="42" t="s">
        <v>37</v>
      </c>
      <c r="G303" s="95" t="s">
        <v>1234</v>
      </c>
      <c r="H303" s="39" t="s">
        <v>1111</v>
      </c>
      <c r="I303" s="44">
        <v>277.166222</v>
      </c>
      <c r="J303" s="37">
        <f t="shared" si="29"/>
        <v>250</v>
      </c>
      <c r="K303" s="109">
        <v>205</v>
      </c>
      <c r="L303" s="109">
        <v>45</v>
      </c>
      <c r="M303" s="109"/>
      <c r="N303" s="39"/>
      <c r="O303" s="39">
        <v>1</v>
      </c>
      <c r="P303" s="39">
        <v>353</v>
      </c>
      <c r="Q303" s="39">
        <v>1482</v>
      </c>
      <c r="R303" s="39">
        <v>95</v>
      </c>
      <c r="S303" s="39">
        <v>380</v>
      </c>
      <c r="T303" s="39">
        <v>31</v>
      </c>
      <c r="U303" s="39">
        <v>148</v>
      </c>
      <c r="V303" s="39" t="s">
        <v>1112</v>
      </c>
      <c r="W303" s="39" t="s">
        <v>1112</v>
      </c>
      <c r="X303" s="79" t="s">
        <v>1235</v>
      </c>
      <c r="Y303" s="79" t="s">
        <v>1236</v>
      </c>
      <c r="Z303" s="93"/>
    </row>
    <row r="304" s="4" customFormat="1" ht="56.25" spans="1:26">
      <c r="A304" s="39">
        <v>282</v>
      </c>
      <c r="B304" s="103" t="s">
        <v>120</v>
      </c>
      <c r="C304" s="103" t="s">
        <v>174</v>
      </c>
      <c r="D304" s="39" t="s">
        <v>1237</v>
      </c>
      <c r="E304" s="42" t="s">
        <v>73</v>
      </c>
      <c r="F304" s="42" t="s">
        <v>37</v>
      </c>
      <c r="G304" s="95" t="s">
        <v>1238</v>
      </c>
      <c r="H304" s="39" t="s">
        <v>1111</v>
      </c>
      <c r="I304" s="44">
        <v>60.184525</v>
      </c>
      <c r="J304" s="37">
        <f t="shared" si="29"/>
        <v>53</v>
      </c>
      <c r="K304" s="109">
        <v>46</v>
      </c>
      <c r="L304" s="109">
        <v>7</v>
      </c>
      <c r="M304" s="109"/>
      <c r="N304" s="39">
        <v>0</v>
      </c>
      <c r="O304" s="39">
        <v>1</v>
      </c>
      <c r="P304" s="39">
        <v>489</v>
      </c>
      <c r="Q304" s="39">
        <v>1978</v>
      </c>
      <c r="R304" s="39">
        <v>83</v>
      </c>
      <c r="S304" s="39">
        <v>349</v>
      </c>
      <c r="T304" s="39">
        <v>53</v>
      </c>
      <c r="U304" s="39">
        <v>204</v>
      </c>
      <c r="V304" s="39" t="s">
        <v>1112</v>
      </c>
      <c r="W304" s="39" t="s">
        <v>1112</v>
      </c>
      <c r="X304" s="39" t="s">
        <v>1239</v>
      </c>
      <c r="Y304" s="39" t="s">
        <v>1240</v>
      </c>
      <c r="Z304" s="93"/>
    </row>
    <row r="305" s="4" customFormat="1" ht="56.25" spans="1:26">
      <c r="A305" s="39">
        <v>283</v>
      </c>
      <c r="B305" s="107" t="s">
        <v>120</v>
      </c>
      <c r="C305" s="107" t="s">
        <v>1241</v>
      </c>
      <c r="D305" s="87" t="s">
        <v>1242</v>
      </c>
      <c r="E305" s="42" t="s">
        <v>73</v>
      </c>
      <c r="F305" s="42" t="s">
        <v>37</v>
      </c>
      <c r="G305" s="95" t="s">
        <v>1243</v>
      </c>
      <c r="H305" s="39" t="s">
        <v>1111</v>
      </c>
      <c r="I305" s="44">
        <v>40.34603</v>
      </c>
      <c r="J305" s="37">
        <f t="shared" si="29"/>
        <v>36</v>
      </c>
      <c r="K305" s="114">
        <v>31</v>
      </c>
      <c r="L305" s="114">
        <v>5</v>
      </c>
      <c r="M305" s="114"/>
      <c r="N305" s="105">
        <v>0</v>
      </c>
      <c r="O305" s="105">
        <v>1</v>
      </c>
      <c r="P305" s="105">
        <v>472</v>
      </c>
      <c r="Q305" s="105">
        <v>1974</v>
      </c>
      <c r="R305" s="105">
        <v>190</v>
      </c>
      <c r="S305" s="105">
        <v>806</v>
      </c>
      <c r="T305" s="105">
        <v>18</v>
      </c>
      <c r="U305" s="105">
        <v>79</v>
      </c>
      <c r="V305" s="39" t="s">
        <v>1112</v>
      </c>
      <c r="W305" s="39" t="s">
        <v>1112</v>
      </c>
      <c r="X305" s="105" t="s">
        <v>1239</v>
      </c>
      <c r="Y305" s="105" t="s">
        <v>1244</v>
      </c>
      <c r="Z305" s="93"/>
    </row>
    <row r="306" s="1" customFormat="1" ht="56.25" spans="1:26">
      <c r="A306" s="39">
        <v>284</v>
      </c>
      <c r="B306" s="105" t="s">
        <v>120</v>
      </c>
      <c r="C306" s="105" t="s">
        <v>978</v>
      </c>
      <c r="D306" s="105" t="s">
        <v>1245</v>
      </c>
      <c r="E306" s="79" t="s">
        <v>73</v>
      </c>
      <c r="F306" s="42" t="s">
        <v>37</v>
      </c>
      <c r="G306" s="105" t="s">
        <v>1246</v>
      </c>
      <c r="H306" s="39" t="s">
        <v>1111</v>
      </c>
      <c r="I306" s="44">
        <v>221.8362</v>
      </c>
      <c r="J306" s="37">
        <f t="shared" si="29"/>
        <v>204</v>
      </c>
      <c r="K306" s="114">
        <v>171</v>
      </c>
      <c r="L306" s="114">
        <v>33</v>
      </c>
      <c r="M306" s="114"/>
      <c r="N306" s="105"/>
      <c r="O306" s="105">
        <v>1</v>
      </c>
      <c r="P306" s="105">
        <v>460</v>
      </c>
      <c r="Q306" s="105">
        <v>2487</v>
      </c>
      <c r="R306" s="105">
        <v>167</v>
      </c>
      <c r="S306" s="105">
        <v>983</v>
      </c>
      <c r="T306" s="105"/>
      <c r="U306" s="105"/>
      <c r="V306" s="39" t="s">
        <v>1112</v>
      </c>
      <c r="W306" s="39" t="s">
        <v>1112</v>
      </c>
      <c r="X306" s="105" t="s">
        <v>1247</v>
      </c>
      <c r="Y306" s="105" t="s">
        <v>1248</v>
      </c>
      <c r="Z306" s="79"/>
    </row>
    <row r="307" s="4" customFormat="1" ht="56.25" spans="1:26">
      <c r="A307" s="39">
        <v>285</v>
      </c>
      <c r="B307" s="39" t="s">
        <v>297</v>
      </c>
      <c r="C307" s="39" t="s">
        <v>1249</v>
      </c>
      <c r="D307" s="79" t="s">
        <v>1250</v>
      </c>
      <c r="E307" s="42" t="s">
        <v>73</v>
      </c>
      <c r="F307" s="42" t="s">
        <v>37</v>
      </c>
      <c r="G307" s="95" t="s">
        <v>1251</v>
      </c>
      <c r="H307" s="39" t="s">
        <v>1111</v>
      </c>
      <c r="I307" s="44">
        <v>83.487487</v>
      </c>
      <c r="J307" s="37">
        <f t="shared" si="29"/>
        <v>75</v>
      </c>
      <c r="K307" s="109">
        <v>64</v>
      </c>
      <c r="L307" s="109">
        <v>11</v>
      </c>
      <c r="M307" s="109"/>
      <c r="N307" s="39"/>
      <c r="O307" s="84">
        <v>1</v>
      </c>
      <c r="P307" s="66">
        <v>119</v>
      </c>
      <c r="Q307" s="39">
        <v>548</v>
      </c>
      <c r="R307" s="66">
        <v>56</v>
      </c>
      <c r="S307" s="39">
        <v>231</v>
      </c>
      <c r="T307" s="39"/>
      <c r="U307" s="39"/>
      <c r="V307" s="39" t="s">
        <v>1112</v>
      </c>
      <c r="W307" s="39" t="s">
        <v>1112</v>
      </c>
      <c r="X307" s="39" t="s">
        <v>1252</v>
      </c>
      <c r="Y307" s="39" t="s">
        <v>1253</v>
      </c>
      <c r="Z307" s="93"/>
    </row>
    <row r="308" s="4" customFormat="1" ht="56.25" spans="1:26">
      <c r="A308" s="39">
        <v>286</v>
      </c>
      <c r="B308" s="79" t="s">
        <v>297</v>
      </c>
      <c r="C308" s="79" t="s">
        <v>1254</v>
      </c>
      <c r="D308" s="79" t="s">
        <v>1255</v>
      </c>
      <c r="E308" s="39" t="s">
        <v>73</v>
      </c>
      <c r="F308" s="42" t="s">
        <v>37</v>
      </c>
      <c r="G308" s="95" t="s">
        <v>1256</v>
      </c>
      <c r="H308" s="39" t="s">
        <v>1111</v>
      </c>
      <c r="I308" s="44">
        <v>135.545769</v>
      </c>
      <c r="J308" s="37">
        <f t="shared" ref="J308:J326" si="30">K308+L308+M308</f>
        <v>123</v>
      </c>
      <c r="K308" s="109">
        <v>104</v>
      </c>
      <c r="L308" s="109">
        <v>19</v>
      </c>
      <c r="M308" s="109"/>
      <c r="N308" s="79"/>
      <c r="O308" s="79">
        <v>1</v>
      </c>
      <c r="P308" s="79">
        <v>456</v>
      </c>
      <c r="Q308" s="80">
        <v>2059</v>
      </c>
      <c r="R308" s="80">
        <v>241</v>
      </c>
      <c r="S308" s="79">
        <v>1031</v>
      </c>
      <c r="T308" s="79"/>
      <c r="U308" s="119"/>
      <c r="V308" s="39" t="s">
        <v>1112</v>
      </c>
      <c r="W308" s="39" t="s">
        <v>1112</v>
      </c>
      <c r="X308" s="39" t="s">
        <v>1257</v>
      </c>
      <c r="Y308" s="79" t="s">
        <v>1258</v>
      </c>
      <c r="Z308" s="93"/>
    </row>
    <row r="309" s="12" customFormat="1" ht="56.25" spans="1:26">
      <c r="A309" s="39">
        <v>287</v>
      </c>
      <c r="B309" s="39" t="s">
        <v>361</v>
      </c>
      <c r="C309" s="39" t="s">
        <v>375</v>
      </c>
      <c r="D309" s="39" t="s">
        <v>1259</v>
      </c>
      <c r="E309" s="42" t="s">
        <v>73</v>
      </c>
      <c r="F309" s="42" t="s">
        <v>37</v>
      </c>
      <c r="G309" s="95" t="s">
        <v>1260</v>
      </c>
      <c r="H309" s="39" t="s">
        <v>1111</v>
      </c>
      <c r="I309" s="44">
        <v>95.882589</v>
      </c>
      <c r="J309" s="37">
        <f t="shared" si="30"/>
        <v>84</v>
      </c>
      <c r="K309" s="109">
        <v>73</v>
      </c>
      <c r="L309" s="109">
        <v>11</v>
      </c>
      <c r="M309" s="109"/>
      <c r="N309" s="39">
        <v>1</v>
      </c>
      <c r="O309" s="42"/>
      <c r="P309" s="39">
        <v>87</v>
      </c>
      <c r="Q309" s="39">
        <v>378</v>
      </c>
      <c r="R309" s="42">
        <v>27</v>
      </c>
      <c r="S309" s="39">
        <v>103</v>
      </c>
      <c r="T309" s="39"/>
      <c r="U309" s="39"/>
      <c r="V309" s="39" t="s">
        <v>1112</v>
      </c>
      <c r="W309" s="39" t="s">
        <v>1112</v>
      </c>
      <c r="X309" s="39" t="s">
        <v>1261</v>
      </c>
      <c r="Y309" s="42" t="s">
        <v>1262</v>
      </c>
      <c r="Z309" s="93"/>
    </row>
    <row r="310" s="4" customFormat="1" ht="56.25" spans="1:26">
      <c r="A310" s="39">
        <v>288</v>
      </c>
      <c r="B310" s="39" t="s">
        <v>361</v>
      </c>
      <c r="C310" s="39" t="s">
        <v>1263</v>
      </c>
      <c r="D310" s="39" t="s">
        <v>1264</v>
      </c>
      <c r="E310" s="42" t="s">
        <v>73</v>
      </c>
      <c r="F310" s="42" t="s">
        <v>37</v>
      </c>
      <c r="G310" s="95" t="s">
        <v>1265</v>
      </c>
      <c r="H310" s="39" t="s">
        <v>1111</v>
      </c>
      <c r="I310" s="44">
        <v>275.891461</v>
      </c>
      <c r="J310" s="37">
        <f t="shared" si="30"/>
        <v>250</v>
      </c>
      <c r="K310" s="109">
        <v>210</v>
      </c>
      <c r="L310" s="109">
        <v>40</v>
      </c>
      <c r="M310" s="109"/>
      <c r="N310" s="39">
        <v>1</v>
      </c>
      <c r="O310" s="39"/>
      <c r="P310" s="39">
        <v>469</v>
      </c>
      <c r="Q310" s="39">
        <v>1682</v>
      </c>
      <c r="R310" s="39">
        <v>60</v>
      </c>
      <c r="S310" s="39">
        <v>417</v>
      </c>
      <c r="T310" s="39"/>
      <c r="U310" s="39"/>
      <c r="V310" s="39" t="s">
        <v>1112</v>
      </c>
      <c r="W310" s="39" t="s">
        <v>1112</v>
      </c>
      <c r="X310" s="39" t="s">
        <v>1205</v>
      </c>
      <c r="Y310" s="39" t="s">
        <v>1266</v>
      </c>
      <c r="Z310" s="93"/>
    </row>
    <row r="311" s="4" customFormat="1" ht="56.25" spans="1:26">
      <c r="A311" s="39">
        <v>289</v>
      </c>
      <c r="B311" s="39" t="s">
        <v>328</v>
      </c>
      <c r="C311" s="39" t="s">
        <v>864</v>
      </c>
      <c r="D311" s="39" t="s">
        <v>1267</v>
      </c>
      <c r="E311" s="42" t="s">
        <v>73</v>
      </c>
      <c r="F311" s="42" t="s">
        <v>37</v>
      </c>
      <c r="G311" s="39" t="s">
        <v>1268</v>
      </c>
      <c r="H311" s="39" t="s">
        <v>1111</v>
      </c>
      <c r="I311" s="44">
        <v>30.792954</v>
      </c>
      <c r="J311" s="37">
        <f t="shared" si="30"/>
        <v>28</v>
      </c>
      <c r="K311" s="109">
        <v>22</v>
      </c>
      <c r="L311" s="109">
        <v>6</v>
      </c>
      <c r="M311" s="109"/>
      <c r="N311" s="39"/>
      <c r="O311" s="39">
        <v>1</v>
      </c>
      <c r="P311" s="39">
        <v>153</v>
      </c>
      <c r="Q311" s="39">
        <v>628</v>
      </c>
      <c r="R311" s="39">
        <v>31</v>
      </c>
      <c r="S311" s="39">
        <v>96</v>
      </c>
      <c r="T311" s="39"/>
      <c r="U311" s="39"/>
      <c r="V311" s="39" t="s">
        <v>1112</v>
      </c>
      <c r="W311" s="39" t="s">
        <v>1112</v>
      </c>
      <c r="X311" s="39" t="s">
        <v>1269</v>
      </c>
      <c r="Y311" s="39" t="s">
        <v>1270</v>
      </c>
      <c r="Z311" s="93"/>
    </row>
    <row r="312" s="4" customFormat="1" ht="56.25" spans="1:26">
      <c r="A312" s="39">
        <v>290</v>
      </c>
      <c r="B312" s="39" t="s">
        <v>328</v>
      </c>
      <c r="C312" s="39" t="s">
        <v>329</v>
      </c>
      <c r="D312" s="39" t="s">
        <v>1271</v>
      </c>
      <c r="E312" s="42" t="s">
        <v>73</v>
      </c>
      <c r="F312" s="42" t="s">
        <v>37</v>
      </c>
      <c r="G312" s="70" t="s">
        <v>1272</v>
      </c>
      <c r="H312" s="39" t="s">
        <v>1111</v>
      </c>
      <c r="I312" s="44">
        <v>76.7805</v>
      </c>
      <c r="J312" s="37">
        <f t="shared" si="30"/>
        <v>70</v>
      </c>
      <c r="K312" s="109">
        <v>59</v>
      </c>
      <c r="L312" s="109">
        <v>11</v>
      </c>
      <c r="M312" s="109"/>
      <c r="N312" s="113"/>
      <c r="O312" s="113">
        <v>224</v>
      </c>
      <c r="P312" s="113">
        <v>759</v>
      </c>
      <c r="Q312" s="113">
        <v>41</v>
      </c>
      <c r="R312" s="113">
        <v>147</v>
      </c>
      <c r="S312" s="39"/>
      <c r="T312" s="39"/>
      <c r="U312" s="80"/>
      <c r="V312" s="39" t="s">
        <v>1112</v>
      </c>
      <c r="W312" s="39" t="s">
        <v>1112</v>
      </c>
      <c r="X312" s="39" t="s">
        <v>1273</v>
      </c>
      <c r="Y312" s="39" t="s">
        <v>1274</v>
      </c>
      <c r="Z312" s="93"/>
    </row>
    <row r="313" s="4" customFormat="1" ht="56.25" spans="1:26">
      <c r="A313" s="39">
        <v>291</v>
      </c>
      <c r="B313" s="39" t="s">
        <v>44</v>
      </c>
      <c r="C313" s="39" t="s">
        <v>1275</v>
      </c>
      <c r="D313" s="39" t="s">
        <v>1276</v>
      </c>
      <c r="E313" s="39" t="s">
        <v>73</v>
      </c>
      <c r="F313" s="42" t="s">
        <v>37</v>
      </c>
      <c r="G313" s="94" t="s">
        <v>1277</v>
      </c>
      <c r="H313" s="39" t="s">
        <v>1111</v>
      </c>
      <c r="I313" s="44">
        <v>367.19753</v>
      </c>
      <c r="J313" s="37">
        <f t="shared" si="30"/>
        <v>335</v>
      </c>
      <c r="K313" s="109">
        <v>270</v>
      </c>
      <c r="L313" s="109">
        <v>65</v>
      </c>
      <c r="M313" s="109"/>
      <c r="N313" s="39"/>
      <c r="O313" s="84">
        <v>1</v>
      </c>
      <c r="P313" s="39">
        <v>377</v>
      </c>
      <c r="Q313" s="39">
        <v>1612</v>
      </c>
      <c r="R313" s="39">
        <v>90</v>
      </c>
      <c r="S313" s="39">
        <v>399</v>
      </c>
      <c r="T313" s="39"/>
      <c r="U313" s="117"/>
      <c r="V313" s="39" t="s">
        <v>1112</v>
      </c>
      <c r="W313" s="39" t="s">
        <v>1112</v>
      </c>
      <c r="X313" s="39" t="s">
        <v>1278</v>
      </c>
      <c r="Y313" s="68" t="s">
        <v>1279</v>
      </c>
      <c r="Z313" s="93"/>
    </row>
    <row r="314" s="4" customFormat="1" ht="56.25" spans="1:26">
      <c r="A314" s="39">
        <v>292</v>
      </c>
      <c r="B314" s="39" t="s">
        <v>198</v>
      </c>
      <c r="C314" s="39" t="s">
        <v>199</v>
      </c>
      <c r="D314" s="39" t="s">
        <v>1280</v>
      </c>
      <c r="E314" s="42" t="s">
        <v>73</v>
      </c>
      <c r="F314" s="42" t="s">
        <v>37</v>
      </c>
      <c r="G314" s="39" t="s">
        <v>1281</v>
      </c>
      <c r="H314" s="39" t="s">
        <v>1111</v>
      </c>
      <c r="I314" s="44">
        <v>63.7758</v>
      </c>
      <c r="J314" s="37">
        <f t="shared" si="30"/>
        <v>58</v>
      </c>
      <c r="K314" s="109">
        <v>48</v>
      </c>
      <c r="L314" s="109">
        <v>10</v>
      </c>
      <c r="M314" s="109"/>
      <c r="N314" s="39">
        <v>1</v>
      </c>
      <c r="O314" s="39"/>
      <c r="P314" s="39">
        <v>543</v>
      </c>
      <c r="Q314" s="39">
        <v>1743</v>
      </c>
      <c r="R314" s="39">
        <v>62</v>
      </c>
      <c r="S314" s="39">
        <v>223</v>
      </c>
      <c r="T314" s="39"/>
      <c r="U314" s="39"/>
      <c r="V314" s="39" t="s">
        <v>1112</v>
      </c>
      <c r="W314" s="39" t="s">
        <v>1112</v>
      </c>
      <c r="X314" s="39" t="s">
        <v>1282</v>
      </c>
      <c r="Y314" s="68" t="s">
        <v>1283</v>
      </c>
      <c r="Z314" s="93"/>
    </row>
    <row r="315" s="1" customFormat="1" ht="56.25" spans="1:26">
      <c r="A315" s="39">
        <v>293</v>
      </c>
      <c r="B315" s="105" t="s">
        <v>70</v>
      </c>
      <c r="C315" s="105" t="s">
        <v>198</v>
      </c>
      <c r="D315" s="42" t="s">
        <v>1284</v>
      </c>
      <c r="E315" s="42" t="s">
        <v>73</v>
      </c>
      <c r="F315" s="42" t="s">
        <v>37</v>
      </c>
      <c r="G315" s="39" t="s">
        <v>1285</v>
      </c>
      <c r="H315" s="39" t="s">
        <v>1111</v>
      </c>
      <c r="I315" s="44">
        <v>73.9108</v>
      </c>
      <c r="J315" s="37">
        <f t="shared" si="30"/>
        <v>67</v>
      </c>
      <c r="K315" s="109">
        <v>56</v>
      </c>
      <c r="L315" s="109">
        <v>11</v>
      </c>
      <c r="M315" s="109"/>
      <c r="N315" s="39">
        <v>1</v>
      </c>
      <c r="O315" s="39"/>
      <c r="P315" s="39">
        <v>253</v>
      </c>
      <c r="Q315" s="39">
        <v>793</v>
      </c>
      <c r="R315" s="39">
        <v>37</v>
      </c>
      <c r="S315" s="39">
        <v>134</v>
      </c>
      <c r="T315" s="52"/>
      <c r="U315" s="52"/>
      <c r="V315" s="39" t="s">
        <v>1112</v>
      </c>
      <c r="W315" s="39" t="s">
        <v>1112</v>
      </c>
      <c r="X315" s="39" t="s">
        <v>1286</v>
      </c>
      <c r="Y315" s="39" t="s">
        <v>1287</v>
      </c>
      <c r="Z315" s="93"/>
    </row>
    <row r="316" s="4" customFormat="1" ht="75" spans="1:26">
      <c r="A316" s="39">
        <v>294</v>
      </c>
      <c r="B316" s="39" t="s">
        <v>168</v>
      </c>
      <c r="C316" s="39" t="s">
        <v>891</v>
      </c>
      <c r="D316" s="42" t="s">
        <v>1288</v>
      </c>
      <c r="E316" s="42" t="s">
        <v>73</v>
      </c>
      <c r="F316" s="42" t="s">
        <v>37</v>
      </c>
      <c r="G316" s="77" t="s">
        <v>1289</v>
      </c>
      <c r="H316" s="39" t="s">
        <v>1111</v>
      </c>
      <c r="I316" s="44">
        <v>155.453181</v>
      </c>
      <c r="J316" s="37">
        <f t="shared" si="30"/>
        <v>140</v>
      </c>
      <c r="K316" s="109">
        <v>118</v>
      </c>
      <c r="L316" s="109">
        <v>22</v>
      </c>
      <c r="M316" s="109"/>
      <c r="N316" s="39"/>
      <c r="O316" s="52">
        <v>1</v>
      </c>
      <c r="P316" s="52">
        <v>136</v>
      </c>
      <c r="Q316" s="52">
        <v>450</v>
      </c>
      <c r="R316" s="52">
        <v>28</v>
      </c>
      <c r="S316" s="52">
        <v>145</v>
      </c>
      <c r="T316" s="52">
        <v>7</v>
      </c>
      <c r="U316" s="52">
        <v>28</v>
      </c>
      <c r="V316" s="39" t="s">
        <v>1112</v>
      </c>
      <c r="W316" s="39" t="s">
        <v>1112</v>
      </c>
      <c r="X316" s="39" t="s">
        <v>1226</v>
      </c>
      <c r="Y316" s="44" t="s">
        <v>1290</v>
      </c>
      <c r="Z316" s="93"/>
    </row>
    <row r="317" s="4" customFormat="1" ht="56.25" spans="1:26">
      <c r="A317" s="39">
        <v>295</v>
      </c>
      <c r="B317" s="39" t="s">
        <v>168</v>
      </c>
      <c r="C317" s="39" t="s">
        <v>1291</v>
      </c>
      <c r="D317" s="39" t="s">
        <v>1292</v>
      </c>
      <c r="E317" s="42" t="s">
        <v>73</v>
      </c>
      <c r="F317" s="42" t="s">
        <v>37</v>
      </c>
      <c r="G317" s="77" t="s">
        <v>1293</v>
      </c>
      <c r="H317" s="39" t="s">
        <v>1111</v>
      </c>
      <c r="I317" s="44">
        <v>163.913726</v>
      </c>
      <c r="J317" s="37">
        <f t="shared" si="30"/>
        <v>148</v>
      </c>
      <c r="K317" s="109">
        <v>124</v>
      </c>
      <c r="L317" s="109">
        <v>24</v>
      </c>
      <c r="M317" s="109"/>
      <c r="N317" s="79">
        <v>1</v>
      </c>
      <c r="O317" s="52">
        <v>0</v>
      </c>
      <c r="P317" s="52">
        <v>43</v>
      </c>
      <c r="Q317" s="52">
        <v>170</v>
      </c>
      <c r="R317" s="120">
        <v>13</v>
      </c>
      <c r="S317" s="52">
        <v>54</v>
      </c>
      <c r="T317" s="52"/>
      <c r="U317" s="52"/>
      <c r="V317" s="39" t="s">
        <v>1112</v>
      </c>
      <c r="W317" s="39" t="s">
        <v>1112</v>
      </c>
      <c r="X317" s="39" t="s">
        <v>1294</v>
      </c>
      <c r="Y317" s="39" t="s">
        <v>1295</v>
      </c>
      <c r="Z317" s="93"/>
    </row>
    <row r="318" s="4" customFormat="1" ht="56.25" spans="1:26">
      <c r="A318" s="39">
        <v>296</v>
      </c>
      <c r="B318" s="39" t="s">
        <v>168</v>
      </c>
      <c r="C318" s="39" t="s">
        <v>1291</v>
      </c>
      <c r="D318" s="39" t="s">
        <v>1296</v>
      </c>
      <c r="E318" s="42" t="s">
        <v>73</v>
      </c>
      <c r="F318" s="42" t="s">
        <v>37</v>
      </c>
      <c r="G318" s="77" t="s">
        <v>1297</v>
      </c>
      <c r="H318" s="39" t="s">
        <v>1111</v>
      </c>
      <c r="I318" s="44">
        <v>115.28912</v>
      </c>
      <c r="J318" s="37">
        <f t="shared" si="30"/>
        <v>104</v>
      </c>
      <c r="K318" s="109">
        <v>87</v>
      </c>
      <c r="L318" s="109">
        <v>17</v>
      </c>
      <c r="M318" s="109"/>
      <c r="N318" s="79">
        <v>1</v>
      </c>
      <c r="O318" s="84"/>
      <c r="P318" s="84">
        <v>43</v>
      </c>
      <c r="Q318" s="84">
        <v>165</v>
      </c>
      <c r="R318" s="84">
        <v>13</v>
      </c>
      <c r="S318" s="84">
        <v>54</v>
      </c>
      <c r="T318" s="84"/>
      <c r="U318" s="84"/>
      <c r="V318" s="39" t="s">
        <v>1112</v>
      </c>
      <c r="W318" s="39" t="s">
        <v>1112</v>
      </c>
      <c r="X318" s="39" t="s">
        <v>1298</v>
      </c>
      <c r="Y318" s="39" t="s">
        <v>1299</v>
      </c>
      <c r="Z318" s="93"/>
    </row>
    <row r="319" s="4" customFormat="1" ht="56.25" spans="1:26">
      <c r="A319" s="39">
        <v>297</v>
      </c>
      <c r="B319" s="39" t="s">
        <v>168</v>
      </c>
      <c r="C319" s="39" t="s">
        <v>970</v>
      </c>
      <c r="D319" s="39" t="s">
        <v>1300</v>
      </c>
      <c r="E319" s="42" t="s">
        <v>73</v>
      </c>
      <c r="F319" s="42" t="s">
        <v>37</v>
      </c>
      <c r="G319" s="77" t="s">
        <v>1301</v>
      </c>
      <c r="H319" s="39" t="s">
        <v>1111</v>
      </c>
      <c r="I319" s="44">
        <v>91.054609</v>
      </c>
      <c r="J319" s="37">
        <f t="shared" si="30"/>
        <v>82</v>
      </c>
      <c r="K319" s="109">
        <v>69</v>
      </c>
      <c r="L319" s="109">
        <v>13</v>
      </c>
      <c r="M319" s="109"/>
      <c r="N319" s="79"/>
      <c r="O319" s="84">
        <v>1</v>
      </c>
      <c r="P319" s="84">
        <v>198</v>
      </c>
      <c r="Q319" s="84">
        <v>770</v>
      </c>
      <c r="R319" s="84">
        <v>37</v>
      </c>
      <c r="S319" s="84">
        <v>164</v>
      </c>
      <c r="T319" s="84"/>
      <c r="U319" s="84"/>
      <c r="V319" s="39" t="s">
        <v>1112</v>
      </c>
      <c r="W319" s="39" t="s">
        <v>1112</v>
      </c>
      <c r="X319" s="39" t="s">
        <v>1302</v>
      </c>
      <c r="Y319" s="39" t="s">
        <v>1303</v>
      </c>
      <c r="Z319" s="44"/>
    </row>
    <row r="320" s="4" customFormat="1" ht="56.25" spans="1:26">
      <c r="A320" s="39">
        <v>298</v>
      </c>
      <c r="B320" s="39" t="s">
        <v>168</v>
      </c>
      <c r="C320" s="39" t="s">
        <v>733</v>
      </c>
      <c r="D320" s="39" t="s">
        <v>1304</v>
      </c>
      <c r="E320" s="42" t="s">
        <v>73</v>
      </c>
      <c r="F320" s="42" t="s">
        <v>37</v>
      </c>
      <c r="G320" s="77" t="s">
        <v>1305</v>
      </c>
      <c r="H320" s="39" t="s">
        <v>1111</v>
      </c>
      <c r="I320" s="44">
        <v>153.272211</v>
      </c>
      <c r="J320" s="37">
        <f t="shared" si="30"/>
        <v>139</v>
      </c>
      <c r="K320" s="109">
        <v>114</v>
      </c>
      <c r="L320" s="109">
        <v>25</v>
      </c>
      <c r="M320" s="109"/>
      <c r="N320" s="39"/>
      <c r="O320" s="84">
        <v>1</v>
      </c>
      <c r="P320" s="84">
        <v>39</v>
      </c>
      <c r="Q320" s="84">
        <v>128</v>
      </c>
      <c r="R320" s="84">
        <v>22</v>
      </c>
      <c r="S320" s="84">
        <v>70</v>
      </c>
      <c r="T320" s="39"/>
      <c r="U320" s="117"/>
      <c r="V320" s="39" t="s">
        <v>1112</v>
      </c>
      <c r="W320" s="39" t="s">
        <v>1112</v>
      </c>
      <c r="X320" s="39" t="s">
        <v>1306</v>
      </c>
      <c r="Y320" s="39" t="s">
        <v>1307</v>
      </c>
      <c r="Z320" s="44"/>
    </row>
    <row r="321" s="4" customFormat="1" ht="56.25" spans="1:26">
      <c r="A321" s="39">
        <v>299</v>
      </c>
      <c r="B321" s="39" t="s">
        <v>168</v>
      </c>
      <c r="C321" s="39" t="s">
        <v>733</v>
      </c>
      <c r="D321" s="39" t="s">
        <v>1308</v>
      </c>
      <c r="E321" s="42" t="s">
        <v>73</v>
      </c>
      <c r="F321" s="42" t="s">
        <v>37</v>
      </c>
      <c r="G321" s="77" t="s">
        <v>1309</v>
      </c>
      <c r="H321" s="39" t="s">
        <v>1111</v>
      </c>
      <c r="I321" s="44">
        <v>66.469525</v>
      </c>
      <c r="J321" s="37">
        <f t="shared" si="30"/>
        <v>60</v>
      </c>
      <c r="K321" s="109">
        <v>50</v>
      </c>
      <c r="L321" s="109">
        <v>10</v>
      </c>
      <c r="M321" s="109"/>
      <c r="N321" s="39"/>
      <c r="O321" s="84">
        <v>1</v>
      </c>
      <c r="P321" s="84">
        <v>19</v>
      </c>
      <c r="Q321" s="84">
        <v>66</v>
      </c>
      <c r="R321" s="84">
        <v>7</v>
      </c>
      <c r="S321" s="84">
        <v>23</v>
      </c>
      <c r="T321" s="39"/>
      <c r="U321" s="117"/>
      <c r="V321" s="39" t="s">
        <v>1112</v>
      </c>
      <c r="W321" s="39" t="s">
        <v>1112</v>
      </c>
      <c r="X321" s="39" t="s">
        <v>1310</v>
      </c>
      <c r="Y321" s="39" t="s">
        <v>1311</v>
      </c>
      <c r="Z321" s="44"/>
    </row>
    <row r="322" s="4" customFormat="1" ht="56.25" spans="1:26">
      <c r="A322" s="39">
        <v>300</v>
      </c>
      <c r="B322" s="39" t="s">
        <v>120</v>
      </c>
      <c r="C322" s="39" t="s">
        <v>174</v>
      </c>
      <c r="D322" s="39" t="s">
        <v>1312</v>
      </c>
      <c r="E322" s="42" t="s">
        <v>73</v>
      </c>
      <c r="F322" s="42" t="s">
        <v>37</v>
      </c>
      <c r="G322" s="77" t="s">
        <v>1313</v>
      </c>
      <c r="H322" s="39" t="s">
        <v>1111</v>
      </c>
      <c r="I322" s="44">
        <v>108</v>
      </c>
      <c r="J322" s="37">
        <f t="shared" si="30"/>
        <v>76</v>
      </c>
      <c r="K322" s="109">
        <v>76</v>
      </c>
      <c r="L322" s="109"/>
      <c r="M322" s="109"/>
      <c r="N322" s="39"/>
      <c r="O322" s="84">
        <v>1</v>
      </c>
      <c r="P322" s="84">
        <v>489</v>
      </c>
      <c r="Q322" s="84">
        <v>1989</v>
      </c>
      <c r="R322" s="84">
        <v>88</v>
      </c>
      <c r="S322" s="84">
        <v>364</v>
      </c>
      <c r="T322" s="39"/>
      <c r="U322" s="117"/>
      <c r="V322" s="39" t="s">
        <v>1112</v>
      </c>
      <c r="W322" s="39" t="s">
        <v>1112</v>
      </c>
      <c r="X322" s="39" t="s">
        <v>1314</v>
      </c>
      <c r="Y322" s="39" t="s">
        <v>1315</v>
      </c>
      <c r="Z322" s="44"/>
    </row>
    <row r="323" s="4" customFormat="1" ht="56.25" spans="1:26">
      <c r="A323" s="39">
        <v>301</v>
      </c>
      <c r="B323" s="39" t="s">
        <v>198</v>
      </c>
      <c r="C323" s="39" t="s">
        <v>720</v>
      </c>
      <c r="D323" s="39" t="s">
        <v>1316</v>
      </c>
      <c r="E323" s="42" t="s">
        <v>73</v>
      </c>
      <c r="F323" s="42" t="s">
        <v>37</v>
      </c>
      <c r="G323" s="77" t="s">
        <v>1317</v>
      </c>
      <c r="H323" s="39" t="s">
        <v>1111</v>
      </c>
      <c r="I323" s="44">
        <v>165</v>
      </c>
      <c r="J323" s="37">
        <f t="shared" si="30"/>
        <v>117</v>
      </c>
      <c r="K323" s="109">
        <v>117</v>
      </c>
      <c r="L323" s="109"/>
      <c r="M323" s="109"/>
      <c r="N323" s="39"/>
      <c r="O323" s="84">
        <v>1</v>
      </c>
      <c r="P323" s="84">
        <v>400</v>
      </c>
      <c r="Q323" s="84">
        <v>1560</v>
      </c>
      <c r="R323" s="84">
        <v>100</v>
      </c>
      <c r="S323" s="84">
        <v>376</v>
      </c>
      <c r="T323" s="39"/>
      <c r="U323" s="117"/>
      <c r="V323" s="39" t="s">
        <v>1112</v>
      </c>
      <c r="W323" s="39" t="s">
        <v>1112</v>
      </c>
      <c r="X323" s="39" t="s">
        <v>1318</v>
      </c>
      <c r="Y323" s="39" t="s">
        <v>724</v>
      </c>
      <c r="Z323" s="44"/>
    </row>
    <row r="324" s="4" customFormat="1" ht="56.25" spans="1:26">
      <c r="A324" s="39">
        <v>302</v>
      </c>
      <c r="B324" s="39" t="s">
        <v>328</v>
      </c>
      <c r="C324" s="39" t="s">
        <v>528</v>
      </c>
      <c r="D324" s="39" t="s">
        <v>1319</v>
      </c>
      <c r="E324" s="42" t="s">
        <v>73</v>
      </c>
      <c r="F324" s="42" t="s">
        <v>37</v>
      </c>
      <c r="G324" s="77" t="s">
        <v>1320</v>
      </c>
      <c r="H324" s="39" t="s">
        <v>1111</v>
      </c>
      <c r="I324" s="44">
        <v>108</v>
      </c>
      <c r="J324" s="37">
        <f t="shared" si="30"/>
        <v>76</v>
      </c>
      <c r="K324" s="109">
        <v>76</v>
      </c>
      <c r="L324" s="109"/>
      <c r="M324" s="109"/>
      <c r="N324" s="39"/>
      <c r="O324" s="84">
        <v>1</v>
      </c>
      <c r="P324" s="84">
        <v>650</v>
      </c>
      <c r="Q324" s="84">
        <v>2400</v>
      </c>
      <c r="R324" s="84">
        <v>37</v>
      </c>
      <c r="S324" s="84">
        <v>139</v>
      </c>
      <c r="T324" s="39"/>
      <c r="U324" s="117"/>
      <c r="V324" s="39" t="s">
        <v>1112</v>
      </c>
      <c r="W324" s="39" t="s">
        <v>1112</v>
      </c>
      <c r="X324" s="39" t="s">
        <v>1314</v>
      </c>
      <c r="Y324" s="39" t="s">
        <v>1321</v>
      </c>
      <c r="Z324" s="44"/>
    </row>
    <row r="325" s="4" customFormat="1" ht="56.25" spans="1:26">
      <c r="A325" s="39">
        <v>303</v>
      </c>
      <c r="B325" s="39" t="s">
        <v>328</v>
      </c>
      <c r="C325" s="39" t="s">
        <v>864</v>
      </c>
      <c r="D325" s="39" t="s">
        <v>1322</v>
      </c>
      <c r="E325" s="42" t="s">
        <v>73</v>
      </c>
      <c r="F325" s="42" t="s">
        <v>37</v>
      </c>
      <c r="G325" s="77" t="s">
        <v>1320</v>
      </c>
      <c r="H325" s="39" t="s">
        <v>1111</v>
      </c>
      <c r="I325" s="44">
        <v>100</v>
      </c>
      <c r="J325" s="37">
        <f t="shared" si="30"/>
        <v>70</v>
      </c>
      <c r="K325" s="109">
        <v>70</v>
      </c>
      <c r="L325" s="109"/>
      <c r="M325" s="109"/>
      <c r="N325" s="39"/>
      <c r="O325" s="84">
        <v>1</v>
      </c>
      <c r="P325" s="84">
        <v>138</v>
      </c>
      <c r="Q325" s="84">
        <v>575</v>
      </c>
      <c r="R325" s="84">
        <v>8</v>
      </c>
      <c r="S325" s="84">
        <v>26</v>
      </c>
      <c r="T325" s="39"/>
      <c r="U325" s="117"/>
      <c r="V325" s="39" t="s">
        <v>1112</v>
      </c>
      <c r="W325" s="39" t="s">
        <v>1112</v>
      </c>
      <c r="X325" s="39" t="s">
        <v>1314</v>
      </c>
      <c r="Y325" s="39" t="s">
        <v>1323</v>
      </c>
      <c r="Z325" s="44"/>
    </row>
    <row r="326" s="4" customFormat="1" ht="56.25" spans="1:26">
      <c r="A326" s="39">
        <v>304</v>
      </c>
      <c r="B326" s="39" t="s">
        <v>328</v>
      </c>
      <c r="C326" s="39" t="s">
        <v>864</v>
      </c>
      <c r="D326" s="39" t="s">
        <v>1324</v>
      </c>
      <c r="E326" s="42" t="s">
        <v>73</v>
      </c>
      <c r="F326" s="42" t="s">
        <v>37</v>
      </c>
      <c r="G326" s="77" t="s">
        <v>1325</v>
      </c>
      <c r="H326" s="39" t="s">
        <v>1111</v>
      </c>
      <c r="I326" s="44">
        <v>36</v>
      </c>
      <c r="J326" s="37">
        <f t="shared" si="30"/>
        <v>25</v>
      </c>
      <c r="K326" s="109">
        <v>25</v>
      </c>
      <c r="L326" s="109"/>
      <c r="M326" s="109"/>
      <c r="N326" s="39"/>
      <c r="O326" s="84">
        <v>1</v>
      </c>
      <c r="P326" s="84">
        <v>138</v>
      </c>
      <c r="Q326" s="84">
        <v>575</v>
      </c>
      <c r="R326" s="84">
        <v>8</v>
      </c>
      <c r="S326" s="84">
        <v>26</v>
      </c>
      <c r="T326" s="39"/>
      <c r="U326" s="117"/>
      <c r="V326" s="39" t="s">
        <v>1112</v>
      </c>
      <c r="W326" s="39" t="s">
        <v>1112</v>
      </c>
      <c r="X326" s="39" t="s">
        <v>1326</v>
      </c>
      <c r="Y326" s="39" t="s">
        <v>1323</v>
      </c>
      <c r="Z326" s="44"/>
    </row>
    <row r="327" s="4" customFormat="1" ht="18.75" spans="1:26">
      <c r="A327" s="30" t="s">
        <v>1327</v>
      </c>
      <c r="B327" s="31"/>
      <c r="C327" s="31" t="s">
        <v>32</v>
      </c>
      <c r="D327" s="32"/>
      <c r="E327" s="33" t="s">
        <v>32</v>
      </c>
      <c r="F327" s="34"/>
      <c r="G327" s="35"/>
      <c r="H327" s="36"/>
      <c r="I327" s="51">
        <f>SUM(I328:I331)</f>
        <v>1800</v>
      </c>
      <c r="J327" s="51">
        <f>SUM(J328:J331)</f>
        <v>420</v>
      </c>
      <c r="K327" s="51">
        <f>SUM(K328:K331)</f>
        <v>0</v>
      </c>
      <c r="L327" s="51">
        <f>SUM(L328:L331)</f>
        <v>420</v>
      </c>
      <c r="M327" s="51">
        <f>SUM(M328:M331)</f>
        <v>0</v>
      </c>
      <c r="N327" s="51">
        <f t="shared" ref="N327:U327" si="31">SUM(N328:N331)</f>
        <v>99</v>
      </c>
      <c r="O327" s="51">
        <f t="shared" si="31"/>
        <v>74</v>
      </c>
      <c r="P327" s="51">
        <f t="shared" si="31"/>
        <v>61389</v>
      </c>
      <c r="Q327" s="51">
        <f t="shared" si="31"/>
        <v>305247</v>
      </c>
      <c r="R327" s="51">
        <f t="shared" si="31"/>
        <v>28891</v>
      </c>
      <c r="S327" s="51">
        <f t="shared" si="31"/>
        <v>124148</v>
      </c>
      <c r="T327" s="51">
        <f t="shared" si="31"/>
        <v>6092</v>
      </c>
      <c r="U327" s="51">
        <f t="shared" si="31"/>
        <v>26254</v>
      </c>
      <c r="V327" s="37"/>
      <c r="W327" s="37"/>
      <c r="X327" s="37"/>
      <c r="Y327" s="37"/>
      <c r="Z327" s="37"/>
    </row>
    <row r="328" s="1" customFormat="1" ht="168.75" spans="1:26">
      <c r="A328" s="37">
        <v>305</v>
      </c>
      <c r="B328" s="37" t="s">
        <v>71</v>
      </c>
      <c r="C328" s="37"/>
      <c r="D328" s="38" t="s">
        <v>1328</v>
      </c>
      <c r="E328" s="37" t="s">
        <v>73</v>
      </c>
      <c r="F328" s="37" t="s">
        <v>37</v>
      </c>
      <c r="G328" s="38" t="s">
        <v>1329</v>
      </c>
      <c r="H328" s="37" t="s">
        <v>1330</v>
      </c>
      <c r="I328" s="37">
        <v>200</v>
      </c>
      <c r="J328" s="37">
        <f>K328+L328+M328</f>
        <v>50</v>
      </c>
      <c r="K328" s="37"/>
      <c r="L328" s="37">
        <v>50</v>
      </c>
      <c r="M328" s="37"/>
      <c r="N328" s="37">
        <v>98</v>
      </c>
      <c r="O328" s="37">
        <v>72</v>
      </c>
      <c r="P328" s="37">
        <v>60000</v>
      </c>
      <c r="Q328" s="37">
        <v>300000</v>
      </c>
      <c r="R328" s="37">
        <v>28600</v>
      </c>
      <c r="S328" s="37">
        <v>123000</v>
      </c>
      <c r="T328" s="37">
        <v>6092</v>
      </c>
      <c r="U328" s="37">
        <v>26254</v>
      </c>
      <c r="V328" s="37" t="s">
        <v>1331</v>
      </c>
      <c r="W328" s="37" t="s">
        <v>1331</v>
      </c>
      <c r="X328" s="37" t="s">
        <v>1332</v>
      </c>
      <c r="Y328" s="37" t="s">
        <v>1333</v>
      </c>
      <c r="Z328" s="37"/>
    </row>
    <row r="329" s="4" customFormat="1" ht="51" customHeight="1" spans="1:26">
      <c r="A329" s="37">
        <v>306</v>
      </c>
      <c r="B329" s="37" t="s">
        <v>247</v>
      </c>
      <c r="C329" s="37" t="s">
        <v>345</v>
      </c>
      <c r="D329" s="38" t="s">
        <v>1334</v>
      </c>
      <c r="E329" s="37" t="s">
        <v>73</v>
      </c>
      <c r="F329" s="37" t="s">
        <v>37</v>
      </c>
      <c r="G329" s="38" t="s">
        <v>1335</v>
      </c>
      <c r="H329" s="37" t="s">
        <v>1330</v>
      </c>
      <c r="I329" s="37">
        <v>600</v>
      </c>
      <c r="J329" s="37">
        <f>K329+L329+M329</f>
        <v>130</v>
      </c>
      <c r="K329" s="51"/>
      <c r="L329" s="37">
        <v>130</v>
      </c>
      <c r="M329" s="51"/>
      <c r="N329" s="37"/>
      <c r="O329" s="37">
        <v>1</v>
      </c>
      <c r="P329" s="37">
        <v>632</v>
      </c>
      <c r="Q329" s="37">
        <v>2361</v>
      </c>
      <c r="R329" s="37">
        <v>144</v>
      </c>
      <c r="S329" s="37">
        <v>558</v>
      </c>
      <c r="T329" s="37"/>
      <c r="U329" s="37"/>
      <c r="V329" s="37" t="s">
        <v>1331</v>
      </c>
      <c r="W329" s="37" t="s">
        <v>1331</v>
      </c>
      <c r="X329" s="37" t="s">
        <v>1336</v>
      </c>
      <c r="Y329" s="38" t="s">
        <v>1337</v>
      </c>
      <c r="Z329" s="37"/>
    </row>
    <row r="330" s="4" customFormat="1" ht="51" customHeight="1" spans="1:26">
      <c r="A330" s="37">
        <v>307</v>
      </c>
      <c r="B330" s="37" t="s">
        <v>168</v>
      </c>
      <c r="C330" s="37" t="s">
        <v>169</v>
      </c>
      <c r="D330" s="38" t="s">
        <v>1338</v>
      </c>
      <c r="E330" s="37" t="s">
        <v>73</v>
      </c>
      <c r="F330" s="37" t="s">
        <v>37</v>
      </c>
      <c r="G330" s="38" t="s">
        <v>1339</v>
      </c>
      <c r="H330" s="37" t="s">
        <v>1330</v>
      </c>
      <c r="I330" s="37">
        <v>850</v>
      </c>
      <c r="J330" s="37">
        <f>K330+L330+M330</f>
        <v>200</v>
      </c>
      <c r="K330" s="51"/>
      <c r="L330" s="37">
        <v>200</v>
      </c>
      <c r="M330" s="51"/>
      <c r="N330" s="37"/>
      <c r="O330" s="37">
        <v>1</v>
      </c>
      <c r="P330" s="37">
        <v>261</v>
      </c>
      <c r="Q330" s="37">
        <v>1057</v>
      </c>
      <c r="R330" s="37">
        <v>70</v>
      </c>
      <c r="S330" s="37">
        <v>299</v>
      </c>
      <c r="T330" s="37">
        <v>0</v>
      </c>
      <c r="U330" s="37">
        <v>0</v>
      </c>
      <c r="V330" s="37" t="s">
        <v>1331</v>
      </c>
      <c r="W330" s="37" t="s">
        <v>1331</v>
      </c>
      <c r="X330" s="37" t="s">
        <v>1340</v>
      </c>
      <c r="Y330" s="38" t="s">
        <v>1341</v>
      </c>
      <c r="Z330" s="37"/>
    </row>
    <row r="331" s="4" customFormat="1" ht="51" customHeight="1" spans="1:26">
      <c r="A331" s="37">
        <v>308</v>
      </c>
      <c r="B331" s="66" t="s">
        <v>361</v>
      </c>
      <c r="C331" s="66" t="s">
        <v>375</v>
      </c>
      <c r="D331" s="123" t="s">
        <v>1342</v>
      </c>
      <c r="E331" s="54" t="s">
        <v>73</v>
      </c>
      <c r="F331" s="54" t="s">
        <v>37</v>
      </c>
      <c r="G331" s="70" t="s">
        <v>1343</v>
      </c>
      <c r="H331" s="54" t="s">
        <v>1330</v>
      </c>
      <c r="I331" s="124">
        <v>150</v>
      </c>
      <c r="J331" s="37">
        <f>K331+L331+M331</f>
        <v>40</v>
      </c>
      <c r="K331" s="51"/>
      <c r="L331" s="37">
        <v>40</v>
      </c>
      <c r="M331" s="51"/>
      <c r="N331" s="66">
        <v>1</v>
      </c>
      <c r="O331" s="66"/>
      <c r="P331" s="37">
        <v>496</v>
      </c>
      <c r="Q331" s="37">
        <v>1829</v>
      </c>
      <c r="R331" s="37">
        <v>77</v>
      </c>
      <c r="S331" s="37">
        <v>291</v>
      </c>
      <c r="T331" s="66"/>
      <c r="U331" s="66"/>
      <c r="V331" s="54" t="s">
        <v>1331</v>
      </c>
      <c r="W331" s="54" t="s">
        <v>1331</v>
      </c>
      <c r="X331" s="37" t="s">
        <v>1336</v>
      </c>
      <c r="Y331" s="38" t="s">
        <v>1337</v>
      </c>
      <c r="Z331" s="37"/>
    </row>
    <row r="332" s="4" customFormat="1" ht="18.75" spans="1:26">
      <c r="A332" s="30" t="s">
        <v>1344</v>
      </c>
      <c r="B332" s="31"/>
      <c r="C332" s="31"/>
      <c r="D332" s="32"/>
      <c r="E332" s="33" t="s">
        <v>32</v>
      </c>
      <c r="F332" s="34"/>
      <c r="G332" s="35"/>
      <c r="H332" s="36"/>
      <c r="I332" s="51">
        <f>SUM(I333)</f>
        <v>80</v>
      </c>
      <c r="J332" s="51">
        <f>SUM(J333:J333)</f>
        <v>80</v>
      </c>
      <c r="K332" s="51">
        <f>SUM(K333:K333)</f>
        <v>0</v>
      </c>
      <c r="L332" s="51">
        <f>SUM(L333:L333)</f>
        <v>80</v>
      </c>
      <c r="M332" s="51">
        <f>SUM(M333:M333)</f>
        <v>0</v>
      </c>
      <c r="N332" s="51">
        <f t="shared" ref="N332:U332" si="32">SUM(N333:N333)</f>
        <v>0</v>
      </c>
      <c r="O332" s="51">
        <f t="shared" si="32"/>
        <v>0</v>
      </c>
      <c r="P332" s="51">
        <f t="shared" si="32"/>
        <v>0</v>
      </c>
      <c r="Q332" s="51">
        <f t="shared" si="32"/>
        <v>0</v>
      </c>
      <c r="R332" s="51">
        <f t="shared" si="32"/>
        <v>0</v>
      </c>
      <c r="S332" s="51">
        <f t="shared" si="32"/>
        <v>0</v>
      </c>
      <c r="T332" s="51">
        <f t="shared" si="32"/>
        <v>0</v>
      </c>
      <c r="U332" s="51">
        <f t="shared" si="32"/>
        <v>0</v>
      </c>
      <c r="V332" s="37"/>
      <c r="W332" s="37"/>
      <c r="X332" s="37"/>
      <c r="Y332" s="37"/>
      <c r="Z332" s="37"/>
    </row>
    <row r="333" s="4" customFormat="1" ht="206.25" spans="1:26">
      <c r="A333" s="37">
        <v>309</v>
      </c>
      <c r="B333" s="37" t="s">
        <v>71</v>
      </c>
      <c r="C333" s="37"/>
      <c r="D333" s="40" t="s">
        <v>1345</v>
      </c>
      <c r="E333" s="37" t="s">
        <v>73</v>
      </c>
      <c r="F333" s="40" t="s">
        <v>37</v>
      </c>
      <c r="G333" s="41" t="s">
        <v>1346</v>
      </c>
      <c r="H333" s="37" t="s">
        <v>1330</v>
      </c>
      <c r="I333" s="37">
        <v>80</v>
      </c>
      <c r="J333" s="37">
        <f>K333+L333+M333</f>
        <v>80</v>
      </c>
      <c r="K333" s="37"/>
      <c r="L333" s="37">
        <v>80</v>
      </c>
      <c r="M333" s="37"/>
      <c r="N333" s="37"/>
      <c r="O333" s="37"/>
      <c r="P333" s="37"/>
      <c r="Q333" s="37"/>
      <c r="R333" s="37"/>
      <c r="S333" s="37"/>
      <c r="T333" s="37"/>
      <c r="U333" s="37"/>
      <c r="V333" s="125" t="s">
        <v>1347</v>
      </c>
      <c r="W333" s="125" t="s">
        <v>1347</v>
      </c>
      <c r="X333" s="39" t="s">
        <v>1348</v>
      </c>
      <c r="Y333" s="39" t="s">
        <v>1349</v>
      </c>
      <c r="Z333" s="37"/>
    </row>
  </sheetData>
  <mergeCells count="59">
    <mergeCell ref="B2:Z2"/>
    <mergeCell ref="A3:W3"/>
    <mergeCell ref="J4:M4"/>
    <mergeCell ref="K5:L5"/>
    <mergeCell ref="N7:O7"/>
    <mergeCell ref="P7:Q7"/>
    <mergeCell ref="R7:S7"/>
    <mergeCell ref="T7:U7"/>
    <mergeCell ref="A8:H8"/>
    <mergeCell ref="A9:D9"/>
    <mergeCell ref="E9:H9"/>
    <mergeCell ref="A15:D15"/>
    <mergeCell ref="E15:H15"/>
    <mergeCell ref="A17:D17"/>
    <mergeCell ref="E17:H17"/>
    <mergeCell ref="A19:D19"/>
    <mergeCell ref="E19:H19"/>
    <mergeCell ref="A30:D30"/>
    <mergeCell ref="E30:H30"/>
    <mergeCell ref="A32:D32"/>
    <mergeCell ref="E32:H32"/>
    <mergeCell ref="A42:D42"/>
    <mergeCell ref="E42:H42"/>
    <mergeCell ref="A178:D178"/>
    <mergeCell ref="E178:H178"/>
    <mergeCell ref="A186:D186"/>
    <mergeCell ref="E186:H186"/>
    <mergeCell ref="A217:D217"/>
    <mergeCell ref="E217:H217"/>
    <mergeCell ref="A219:D219"/>
    <mergeCell ref="E219:H219"/>
    <mergeCell ref="A235:D235"/>
    <mergeCell ref="E235:H235"/>
    <mergeCell ref="A238:D238"/>
    <mergeCell ref="E238:H238"/>
    <mergeCell ref="A266:D266"/>
    <mergeCell ref="E266:H266"/>
    <mergeCell ref="A273:D273"/>
    <mergeCell ref="E273:H273"/>
    <mergeCell ref="A327:D327"/>
    <mergeCell ref="E327:H327"/>
    <mergeCell ref="A332:D332"/>
    <mergeCell ref="E332:H332"/>
    <mergeCell ref="A4:A7"/>
    <mergeCell ref="D4:D7"/>
    <mergeCell ref="E4:E7"/>
    <mergeCell ref="F4:F7"/>
    <mergeCell ref="G4:G7"/>
    <mergeCell ref="H4:H7"/>
    <mergeCell ref="I4:I7"/>
    <mergeCell ref="J5:J7"/>
    <mergeCell ref="M5:M7"/>
    <mergeCell ref="V4:V7"/>
    <mergeCell ref="W4:W7"/>
    <mergeCell ref="X4:X7"/>
    <mergeCell ref="Y4:Y7"/>
    <mergeCell ref="Z4:Z7"/>
    <mergeCell ref="B4:C6"/>
    <mergeCell ref="N4:U6"/>
  </mergeCells>
  <conditionalFormatting sqref="D40:E40">
    <cfRule type="duplicateValues" dxfId="0" priority="10"/>
  </conditionalFormatting>
  <conditionalFormatting sqref="C119">
    <cfRule type="duplicateValues" dxfId="0" priority="15"/>
  </conditionalFormatting>
  <conditionalFormatting sqref="D153">
    <cfRule type="duplicateValues" dxfId="0" priority="28"/>
    <cfRule type="duplicateValues" dxfId="0" priority="29"/>
  </conditionalFormatting>
  <conditionalFormatting sqref="E168">
    <cfRule type="duplicateValues" dxfId="0" priority="24"/>
    <cfRule type="duplicateValues" dxfId="0" priority="25"/>
  </conditionalFormatting>
  <conditionalFormatting sqref="D175">
    <cfRule type="expression" dxfId="1" priority="23">
      <formula>AND(SUMPRODUCT(IFERROR(1*(($D$175&amp;"x")=(D175&amp;"x")),0))&gt;1,NOT(ISBLANK(D175)))</formula>
    </cfRule>
  </conditionalFormatting>
  <conditionalFormatting sqref="D279">
    <cfRule type="duplicateValues" dxfId="0" priority="2"/>
  </conditionalFormatting>
  <conditionalFormatting sqref="D285">
    <cfRule type="duplicateValues" dxfId="0" priority="1"/>
  </conditionalFormatting>
  <conditionalFormatting sqref="D280:D281">
    <cfRule type="duplicateValues" dxfId="0" priority="3"/>
  </conditionalFormatting>
  <conditionalFormatting sqref="D333 F333">
    <cfRule type="duplicateValues" dxfId="0" priority="11"/>
    <cfRule type="duplicateValues" dxfId="0" priority="12"/>
  </conditionalFormatting>
  <pageMargins left="0.472222222222222" right="0.393055555555556" top="0.314583333333333" bottom="0.275" header="0.275" footer="0.118055555555556"/>
  <pageSetup paperSize="9" scale="43" fitToHeight="0" orientation="landscape" horizontalDpi="600"/>
  <headerFooter>
    <oddFooter>&amp;C第 &amp;P 页，共 &amp;N 页</oddFooter>
  </headerFooter>
  <rowBreaks count="10" manualBreakCount="10">
    <brk id="24" max="25" man="1"/>
    <brk id="40" max="25" man="1"/>
    <brk id="166" max="25" man="1"/>
    <brk id="190" max="25" man="1"/>
    <brk id="217" max="25" man="1"/>
    <brk id="237" max="25" man="1"/>
    <brk id="251" max="25" man="1"/>
    <brk id="255" max="25" man="1"/>
    <brk id="312" max="25" man="1"/>
    <brk id="333" max="16383" man="1"/>
  </rowBreaks>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封云山小玄子</cp:lastModifiedBy>
  <dcterms:created xsi:type="dcterms:W3CDTF">2023-05-12T11:15:00Z</dcterms:created>
  <dcterms:modified xsi:type="dcterms:W3CDTF">2025-08-26T09:26:25Z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2052-12.1.0.22215</vt:lpwstr>
  </property>
  <property fmtid="{D5CDD505-2E9C-101B-9397-08002B2CF9AE}" pid="3" name="ICV">
    <vt:lpwstr>10C6E4C468F14B63B537BBD8B7AD8DDE_13</vt:lpwstr>
  </property>
  <property fmtid="{D5CDD505-2E9C-101B-9397-08002B2CF9AE}" pid="4" name="KSOReadingLayout">
    <vt:bool>true</vt:bool>
  </property>
</Properties>
</file>