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Sheet1!$A$13:$K$454</definedName>
  </definedNames>
  <calcPr calcId="144525"/>
</workbook>
</file>

<file path=xl/sharedStrings.xml><?xml version="1.0" encoding="utf-8"?>
<sst xmlns="http://schemas.openxmlformats.org/spreadsheetml/2006/main" count="2871" uniqueCount="1288">
  <si>
    <t>附件</t>
  </si>
  <si>
    <r>
      <rPr>
        <sz val="18"/>
        <rFont val="方正小标宋简体"/>
        <charset val="134"/>
      </rPr>
      <t>三江侗族自治县“十四五”（</t>
    </r>
    <r>
      <rPr>
        <sz val="18"/>
        <rFont val="Times New Roman"/>
        <charset val="134"/>
      </rPr>
      <t>2021</t>
    </r>
    <r>
      <rPr>
        <sz val="18"/>
        <rFont val="方正小标宋简体"/>
        <charset val="134"/>
      </rPr>
      <t>—</t>
    </r>
    <r>
      <rPr>
        <sz val="18"/>
        <rFont val="Times New Roman"/>
        <charset val="134"/>
      </rPr>
      <t>2025</t>
    </r>
    <r>
      <rPr>
        <sz val="18"/>
        <rFont val="方正小标宋简体"/>
        <charset val="134"/>
      </rPr>
      <t>）规划重点项目表</t>
    </r>
  </si>
  <si>
    <t xml:space="preserve">                                                                                                 金额单位：万元   </t>
  </si>
  <si>
    <t>序号</t>
  </si>
  <si>
    <t>(表格赋值)</t>
  </si>
  <si>
    <t>项目名称</t>
  </si>
  <si>
    <t>建设</t>
  </si>
  <si>
    <t>主要建设内容及规模</t>
  </si>
  <si>
    <t>总投资</t>
  </si>
  <si>
    <t>十四五计划完成投资</t>
  </si>
  <si>
    <t>建设起止年限</t>
  </si>
  <si>
    <t>前期工作情况</t>
  </si>
  <si>
    <t>责任单位</t>
  </si>
  <si>
    <t>性质</t>
  </si>
  <si>
    <t>地点</t>
  </si>
  <si>
    <t>合计</t>
  </si>
  <si>
    <t>一.基础设施</t>
  </si>
  <si>
    <t>二.产业发展</t>
  </si>
  <si>
    <t>三.社会事业</t>
  </si>
  <si>
    <t>四.生态环保</t>
  </si>
  <si>
    <t>五、社会治理</t>
  </si>
  <si>
    <t>一、基础设施</t>
  </si>
  <si>
    <t>(一)综合交通工程</t>
  </si>
  <si>
    <t xml:space="preserve"> 1.航空机场</t>
  </si>
  <si>
    <t>三江通用机场项目</t>
  </si>
  <si>
    <t>拟建</t>
  </si>
  <si>
    <t>三江县</t>
  </si>
  <si>
    <t>通用机场，按A1类小型通用机场标准建设，飞行区等级为2B</t>
  </si>
  <si>
    <t>2022-2025</t>
  </si>
  <si>
    <t>未开展</t>
  </si>
  <si>
    <t>交通运输局/发改局</t>
  </si>
  <si>
    <t>2.普通公路（含一公路、二级公路和旅游公路等）</t>
  </si>
  <si>
    <t>三江县旅游扶贫和平至六溪公路工程项目</t>
  </si>
  <si>
    <t>新建</t>
  </si>
  <si>
    <t>和平乡</t>
  </si>
  <si>
    <t>路线全长约15.042千米。本项目采用三级公路建设标准，路基宽7.5米，双向2车道，设计速度为30千米/小时。主要建设内容包括路基、路面、桥梁、涵洞、绿化工程及其他相关配套设施。</t>
  </si>
  <si>
    <t>2021-2023</t>
  </si>
  <si>
    <t>已完成</t>
  </si>
  <si>
    <t>交通运输局</t>
  </si>
  <si>
    <t>马胖-冠洞</t>
  </si>
  <si>
    <t>八江镇、林溪镇</t>
  </si>
  <si>
    <t>全长约12.5km。采用二级公路设计标准，设计时速40Km/h，路基宽8.5米，采用水泥混凝土路面</t>
  </si>
  <si>
    <t>2021-2024</t>
  </si>
  <si>
    <t>建议书已批复，可研报批</t>
  </si>
  <si>
    <t>大塘坳-玉马</t>
  </si>
  <si>
    <t>独峒镇</t>
  </si>
  <si>
    <t>15.621159km采用二级公路标准建设，设计速度V=60km/h。</t>
  </si>
  <si>
    <t>建议书、可研报批中</t>
  </si>
  <si>
    <t>玉马-马胖</t>
  </si>
  <si>
    <t>独峒镇、八江镇</t>
  </si>
  <si>
    <t>路线总长12.807809km。采用二级公路设计标准，设计时速40Km/h，路基宽8.5米，采用水泥混凝土路面</t>
  </si>
  <si>
    <t>老堡-江荷</t>
  </si>
  <si>
    <t>老堡乡、丹洲镇</t>
  </si>
  <si>
    <t>老堡—江荷”三级公路，全长18公里，双向两车道，设计时速40公里/小时，总投资约13615万元。</t>
  </si>
  <si>
    <t>2021-2025</t>
  </si>
  <si>
    <t>规划中</t>
  </si>
  <si>
    <t>国道321三江县绕城公路工程</t>
  </si>
  <si>
    <t>古宜镇</t>
  </si>
  <si>
    <t>全长约13.867公里，双向两车道二级公路，设计速度60公里/小时。</t>
  </si>
  <si>
    <t>立项、选址</t>
  </si>
  <si>
    <t>八江至马胖至湖南通道县独坡乡公路工程</t>
  </si>
  <si>
    <t>八江镇</t>
  </si>
  <si>
    <t>全长约25.2公里，双向两车道三级公路，设计速度40公里/小时。</t>
  </si>
  <si>
    <t>建议书、可研已报批中</t>
  </si>
  <si>
    <t>高基至蓖梳至龙胜三门镇公路工程</t>
  </si>
  <si>
    <t>高基乡</t>
  </si>
  <si>
    <t>全长约26.3公里，双向两车道三级公路，设计速度40公里/小时。</t>
  </si>
  <si>
    <t>良口—布央</t>
  </si>
  <si>
    <t>良口、八江</t>
  </si>
  <si>
    <t>全长约30公里，双向两车道三级公路，设计速度40公里/小时。</t>
  </si>
  <si>
    <t>三江县北环公路</t>
  </si>
  <si>
    <t>全长约10km采用二级公路标准建设，设计速度V=60km/h。</t>
  </si>
  <si>
    <t>2022-2024</t>
  </si>
  <si>
    <t>三江县林溪镇环城公路</t>
  </si>
  <si>
    <t>林溪镇</t>
  </si>
  <si>
    <t>全长约5km采用二级公路标准建设，设计速度V=40km/h。</t>
  </si>
  <si>
    <t>2021-2022</t>
  </si>
  <si>
    <t>三江县八江镇环城公路</t>
  </si>
  <si>
    <t>三江县独峒镇环城公路</t>
  </si>
  <si>
    <t>全长约3km采用二级公路标准建设，设计速度V=40km/h。</t>
  </si>
  <si>
    <t>农村联网路工程</t>
  </si>
  <si>
    <t>全县各乡镇</t>
  </si>
  <si>
    <t>包含浪泡—梅林公路、斗江—光辉（文大）公路等，计划建设里程约200公里，双向两车道标准四级公路</t>
  </si>
  <si>
    <t>G32国道绕三皇宫景区公路</t>
  </si>
  <si>
    <t>良口乡</t>
  </si>
  <si>
    <t>全长约4.5公里，双向两车道二级公路，设计速度40公里/小时。</t>
  </si>
  <si>
    <t>2023-2025</t>
  </si>
  <si>
    <t>三柳高速公路塘库高速路口匝道项目</t>
  </si>
  <si>
    <t>老堡乡</t>
  </si>
  <si>
    <t>高速公路，全长617米，含收费站，路基宽8.5m，单向单车道匝道</t>
  </si>
  <si>
    <t>老堡大桥</t>
  </si>
  <si>
    <t>项目全长340米，桥梁全长223.8米，道路116.2米。起点位于浔江西北岸接Y98乡道，该乡道为水泥砼路面，宽约6.5米，桥梁横跨浔江，止于浔江东南岸接老堡至九海塘的农村公路，该旧路为水泥砼路面，宽约4.5米，设计速度为60千米/小时。桥梁桥跨布置为30+80+80+30米预应力砼变截面连续箱梁，桥面宽12米，桥头既有道路按照路基宽度8.5米的二级公路标准改造。</t>
  </si>
  <si>
    <t>2020-2024</t>
  </si>
  <si>
    <t>周牙大桥</t>
  </si>
  <si>
    <t>斗江镇</t>
  </si>
  <si>
    <t>桥宽12米，全长约300延米</t>
  </si>
  <si>
    <t>可研已批复</t>
  </si>
  <si>
    <t>富禄大桥</t>
  </si>
  <si>
    <t>富禄乡</t>
  </si>
  <si>
    <t>桥宽12米，全长约500延米</t>
  </si>
  <si>
    <t>洋溪大桥</t>
  </si>
  <si>
    <t>洋溪乡</t>
  </si>
  <si>
    <t>梅林大桥</t>
  </si>
  <si>
    <t>梅林乡</t>
  </si>
  <si>
    <t>桥宽12米，全长约350延米</t>
  </si>
  <si>
    <t>三江县洲北大桥</t>
  </si>
  <si>
    <t>该桥拟采用预应力混凝土现浇连续箱梁，双向四车道，桥梁总长约420米，桥跨布置为60米+3X100+60米，桥面断面为人行道3米＋车行道8米X2+3米人行道，桥面面积：9240平方米，工程内容包括桥梁工程、交通工程、照明工程等。</t>
  </si>
  <si>
    <t>住建局</t>
  </si>
  <si>
    <t>农村公路桥梁工程</t>
  </si>
  <si>
    <t>建设农村公路桥梁约100座</t>
  </si>
  <si>
    <t>乡村驿站项目</t>
  </si>
  <si>
    <t>全县各乡镇、村屯建设驿站，包括停车场、充电站、洗手间、休息室等配套设施，按每个乡镇和村屯平均各建100个车位的标准建设</t>
  </si>
  <si>
    <t>村屯道路提升工程</t>
  </si>
  <si>
    <t>对全县约1500公里的农村道路进行拓宽，并对土路肩及排水沟进行硬化。</t>
  </si>
  <si>
    <t>水毁道路修复工程</t>
  </si>
  <si>
    <t>对全县水毁等公路病害进行整治</t>
  </si>
  <si>
    <t>侗乡大道延长线至龙吉大道工程</t>
  </si>
  <si>
    <t>预备类</t>
  </si>
  <si>
    <t>西尤村北侧</t>
  </si>
  <si>
    <t>总长约3KM，道路宽度30米，双向4车道</t>
  </si>
  <si>
    <t>三江县城南片区基础设施建设一期工程</t>
  </si>
  <si>
    <t>古宜镇城南片区</t>
  </si>
  <si>
    <t>道路路线全长 1778.292m,设计实施范围长 1778.292m,设计车速 60 公里／小时，道路等级为城市主干路</t>
  </si>
  <si>
    <t>2018-2023</t>
  </si>
  <si>
    <t>三江县脱贫村基础设施巩固提升项目</t>
  </si>
  <si>
    <t>新建、修复</t>
  </si>
  <si>
    <t>全县各乡镇村屯</t>
  </si>
  <si>
    <t>通屯路提升工程（含生命安全防护、水毁修复、桥涵、水利等）</t>
  </si>
  <si>
    <t>未规划</t>
  </si>
  <si>
    <t>乡村振兴局</t>
  </si>
  <si>
    <t>三江县脱贫摘帽村提升工程</t>
  </si>
  <si>
    <t>脱贫摘帽村提升工程（含绿化、净化美化、生活垃圾及污水处理工程）</t>
  </si>
  <si>
    <t>大中型后期扶持规划项目</t>
  </si>
  <si>
    <t>丹洲等6镇</t>
  </si>
  <si>
    <t>丹洲镇、程村乡、古宜镇、斗江镇、良口乡、老堡乡，码头140座，修建道路4633.4km，硬化道路4633.3km，产业道路项目4633.3km，桥梁120座、路灯150盏、卫生室30、篮球场90、文化长廊210、停车场60、场地硬化30、文化综合楼210、村寨大门90、健身器材3、鼓楼150、戏台95、风貌改造120、污水处理145、公共厕所48、防洪堤、护岸320、宣传栏16.8等</t>
  </si>
  <si>
    <t>水利局</t>
  </si>
  <si>
    <t>三江工业园区富文坪工业园至龙吉大道连接线</t>
  </si>
  <si>
    <t>程村乡</t>
  </si>
  <si>
    <t>拟建设长6公里的市政道路。</t>
  </si>
  <si>
    <t>三江县工业园区富文坪工业园至三角渡连接线</t>
  </si>
  <si>
    <t>建设二级路，长2.94公里、宽10m,设计速度40Km/h。</t>
  </si>
  <si>
    <t>2020-2025</t>
  </si>
  <si>
    <t>三江工业园区富文坪工业园至程村火车站连接线</t>
  </si>
  <si>
    <t>建设城市次干路，长2.175公里，宽26m，设计速度40Km/h。</t>
  </si>
  <si>
    <t>三江县良口至座龙（高速路出口）公路</t>
  </si>
  <si>
    <t>2020-2023</t>
  </si>
  <si>
    <t>（二）城镇化工程</t>
  </si>
  <si>
    <t>1.市政桥梁</t>
  </si>
  <si>
    <t>三江侗族自治县西坡桥梁工程</t>
  </si>
  <si>
    <t>丹洲镇西坡村</t>
  </si>
  <si>
    <t>路基宽为7.5米，工程全长总长度为300.8米，其中桥梁97.0米，道路203.8米。</t>
  </si>
  <si>
    <t>2020-2022</t>
  </si>
  <si>
    <t>三江中学（新址）大桥及连接桂三高速</t>
  </si>
  <si>
    <t>三江中学新址河段</t>
  </si>
  <si>
    <t>桥梁全长160米，宽度21米，连接线道路工程全长3公里，宽度21米，设计时速为41公里/小时</t>
  </si>
  <si>
    <t>三江县古宜大桥危桥改建</t>
  </si>
  <si>
    <t>原古宜大桥旧址</t>
  </si>
  <si>
    <t>桥梁全长310米，宽度28m，设计速度为40公里/小时</t>
  </si>
  <si>
    <t>三江中学（老县中）旧桥拆建</t>
  </si>
  <si>
    <t>原三江中学大桥附近</t>
  </si>
  <si>
    <t>桥梁全长150米，宽度21米，设计时速为40公里/小时</t>
  </si>
  <si>
    <t>三江县宜阳大桥工程</t>
  </si>
  <si>
    <t>续建</t>
  </si>
  <si>
    <t>三江县河西片区</t>
  </si>
  <si>
    <t>宜阳大桥桥长约382.4米，标准桥面宽 28.0米。采用整幅路断面形式，机动车道与引道相同，采用 2×7.25米，非机动车道和人行道均布置于廊楼内，每侧廊楼宽度 6.5米，内设非机动车道和人行道，横向布置为 2.25米人行道+3.75米非机动车道+0.5米栏杆，非机动车道上层为2.5米宽人行道。主要设计内容：桥梁工程、交通工程、照明工程、排水工程风雨亭工程等。</t>
  </si>
  <si>
    <t>已完成前期工作</t>
  </si>
  <si>
    <t>2.城市道路</t>
  </si>
  <si>
    <t>三江县城北大道至黄排道路改扩建工程</t>
  </si>
  <si>
    <t>县城</t>
  </si>
  <si>
    <t>改扩建道路总长5公里，红线宽24米和18米，设计包括道路工程、排水排污工程、绿化工程、交通工程、照明工程、电缆电信工程。</t>
  </si>
  <si>
    <t>正在进行方案设计</t>
  </si>
  <si>
    <t>浔江半岛片区道路及各类配套设施项目</t>
  </si>
  <si>
    <t>浔江半岛片区</t>
  </si>
  <si>
    <t>主要建设道路工程、给排水工程、供电工程、弱电工程、停车场、广场、绿地、水域、照明工程、交通工程、燃气工程、公厕、各类环卫设施</t>
  </si>
  <si>
    <t>大寨片区道路及各类配套设施项目</t>
  </si>
  <si>
    <t>大寨片区</t>
  </si>
  <si>
    <t>大洲岛片区道路及各类配套设施项目</t>
  </si>
  <si>
    <t>大洲岛片区</t>
  </si>
  <si>
    <t>龙吉片区道路及各类配套设施项目</t>
  </si>
  <si>
    <t>龙吉片区</t>
  </si>
  <si>
    <t>三江县多耶广场、侗乡大道人防工程</t>
  </si>
  <si>
    <t>三江县多耶广场、侗乡大道</t>
  </si>
  <si>
    <t>主要建设内容：地下停车场、地下商场、地下过街人行通道和地下人防工程</t>
  </si>
  <si>
    <t>三江县林古路匝道工程</t>
  </si>
  <si>
    <t>项目包括宜阳大桥西延线S线、林古路改造A线、X匝道、B线改路，宜阳大桥西延线S线为城市主干路，路线总长180米，设计速度40千米/小时，双向四车道，路基标准宽度28米，林古路改造线A线为城市次干路，路线总长403.410米，设计速度40千米/小时，双向四车道，路基标准宽度24.5米；立交匝道中，南匝道X线总长189.410米，设计时速30千米/小时，路基标准宽度20米；北匝道Y线总长174.453米，设计速度30千米/小时，路基标准宽度20米；B线改路工程，B线总长194.008米，路幅宽4.5米；建设内容主要包括道路工程、交通工程、绿化工程、排水工程、涵洞工程、照明工程等。</t>
  </si>
  <si>
    <t>三江县中鑫路项目</t>
  </si>
  <si>
    <t>道路全长300米，道路红线宽30米。建设内容包括：道路工程、排水工程、照明工程、交通工程、绿化工程</t>
  </si>
  <si>
    <t>富安大道至G321延长线工程</t>
  </si>
  <si>
    <t>项目设计起点接富安大道，分别为L线和K线；L总长约77.914米，设计速度为40千米/小时，红线宽30米；K线道路等级为城市主干路，总2197.914米，设计速度为50千米/小时，红线宽30米；建设内容主要包括道路工程、桥涵工程、排水工程、交通工程、照明工程、绿化工程等内容。</t>
  </si>
  <si>
    <t>正在开展前期</t>
  </si>
  <si>
    <t>三江县龙吉大道北段扩建工程</t>
  </si>
  <si>
    <t>三江县城南片区</t>
  </si>
  <si>
    <t>起点顺接龙吉大道一期，终点接现状龙吉大道，全长2506.55米（新建隧道长495.5米），道路红线40米，为城市主干路</t>
  </si>
  <si>
    <t>三江县滨厘路</t>
  </si>
  <si>
    <t>三江县浔江半岛</t>
  </si>
  <si>
    <t>新建城市道路，道路等级为城市支路，设计为机动车双向两车道，道路长度为1188.60米，道路红线宽为20米</t>
  </si>
  <si>
    <t>2020-2021</t>
  </si>
  <si>
    <t>三江县福学路东段改扩建工程</t>
  </si>
  <si>
    <t>县城河西片区爱鸟坡</t>
  </si>
  <si>
    <t>道路起点接福学路西段，终点接稻香路、江峰南路与沿山路交叉口，道路全长630.432米，实施长度579.06米，红线宽度24米，双向四车道，为城市支路，设计速度40千米/小时。主要建设内容道路工程、排水工程、电气工程及绿化工程。</t>
  </si>
  <si>
    <t>三江县锦竹路</t>
  </si>
  <si>
    <t>道路西起悦江大道交叉口，东至厘金大道交叉口，道路设计总长约811.114米，设计速度40km/h，规划道路红线宽度21米，机动车双向2车道。</t>
  </si>
  <si>
    <t>三江县南站交通枢纽配套箱涵工程</t>
  </si>
  <si>
    <t>三江南站</t>
  </si>
  <si>
    <t>拟建配套箱涵东起原三江县易地扶贫搬迁五期项目配套箱涵工程C段箱涵（已建60米，剩余待建160米），终点顺接现状泗里河河沟底，本次拟建箱涵全长为310米，其中 C千0+000～C千0+160段160米 建设内容包含在三江县易地扶贫搬迁五期项目配套箱涵工程C段箱涵内；千0+000～千0+150段150米建设内容包含在三江综合客运枢纽站配套箱涵工程；两段箱涵拟建断面尺寸均为2-4*6米+1-6*6米。</t>
  </si>
  <si>
    <t>已完成方案编制等待审批</t>
  </si>
  <si>
    <t>三江县南站交通枢纽配套道路工程</t>
  </si>
  <si>
    <t>起点与规划道路相交，终点与三江县高铁站站前道路相接；道路等级为城市支路，设计速度30千米/小时，道路全长398.271米，道路实施长度为 370.922米，红线宽16米，横断面形式为单幅路，机动车道数为双向2车道，路面结构采用沥青砼路面。主要建设内容包括道路工程、排水工程、电气工程、交通工程和绿化工程。</t>
  </si>
  <si>
    <t>三江县南站广场道路改扩建及延伸工程</t>
  </si>
  <si>
    <t>道路全长1126.604m，实施范围长度为986.604m，红线宽度为30m沥青砼路面，道路等级为城市次干路</t>
  </si>
  <si>
    <t>三江县西尤安置小区三支路及南北出口道路工程</t>
  </si>
  <si>
    <t>三江县古宜镇西尤安置小区</t>
  </si>
  <si>
    <t>道路走向围绕西尤安置地小区，3条设计支路总长482.194m，主要作为小区生活服务性道路。</t>
  </si>
  <si>
    <t>三江县周坪大道工程</t>
  </si>
  <si>
    <t>三江县周坪口片区</t>
  </si>
  <si>
    <t>项目包含周坪大道和周坪大道支线，其中周坪大道为南北走向，起点接现状三江县侗乡大道209国道迎宾亭，终点为向南柳州方向209国道下林江屯，道路红线宽40米，设计速度50千米/小时，双向4车道，为城市主干路，路线全长1243.639米；周坪大道支线起点与周坪大道相交，终点接现状209国道民族中学旁，道路红线宽20米，设计速度30千米/小时，双向2车道，路线全长615.250米，主要建设内容包括：道路工程、排水工程、电气工程（包含照明、电力弱电排管），交通工程及绿化工程。</t>
  </si>
  <si>
    <t>2019-2021</t>
  </si>
  <si>
    <t>三江县宜阳大桥延长线</t>
  </si>
  <si>
    <t>县城河西</t>
  </si>
  <si>
    <t>一座隧道，0.6公里道路，城市主干道标准建设</t>
  </si>
  <si>
    <t>三江县西游至龙吉大道工程</t>
  </si>
  <si>
    <t>西游</t>
  </si>
  <si>
    <t>道路红线宽40米，建设3.5公里道路</t>
  </si>
  <si>
    <t>新三江中学周边基础设施建设工程</t>
  </si>
  <si>
    <t>黄排村</t>
  </si>
  <si>
    <t>包含三条路线：分别为规划A路、规划B路和规划C路,项目路线总长约1546.257米。</t>
  </si>
  <si>
    <t>三江县宜阳大道延长线</t>
  </si>
  <si>
    <t>道路全长3.5千米，红线宽20米，双向4车道。设计包括道路、排水、绿化、交通、电缆电信、照明工程。其中包含一座隧道，0.6千米道路，城市主干道标准建设。</t>
  </si>
  <si>
    <t>浔江半岛电力管沟基础工程</t>
  </si>
  <si>
    <t>浔江半岛</t>
  </si>
  <si>
    <t>新建电缆井42座，以及相关接地网。</t>
  </si>
  <si>
    <t>三江县妇幼保健院配套道路工程</t>
  </si>
  <si>
    <t>河西片区</t>
  </si>
  <si>
    <t>道路南起福学路西段，沿线经过妇幼保健院及疾病预防控制中心，终点与民族高中配套道路 B 段相交，道路路线全长 248.634m</t>
  </si>
  <si>
    <t>第五小学配套道路工程</t>
  </si>
  <si>
    <t>西尤</t>
  </si>
  <si>
    <t>起点接西尤安置地小区三支路与北出口道路交叉口，中间下穿现状西尤大桥，终点止于（规划）第五小学地块边缘</t>
  </si>
  <si>
    <t>完成项目方案、建议书、可研报告</t>
  </si>
  <si>
    <t>三江县周坪口民族新村配套道路工程</t>
  </si>
  <si>
    <t>民族新村内部道路设计范围长625.952米，设计速度为10千米/小时，道路红线宽度为9米、7米和4米，横断面形式为单幅路，机动车道数为双向两车道（9米宽道路和7米宽道路）和单向一车道（4米宽道路），路面结构采用水泥砼路面结构，其中9米宽道路长275.73米；7米宽道路长274.002米；4米宽道路长76.22米。主要建设内容：道路工程、排水工程、电气工程、绿化工程及景观园林工程。</t>
  </si>
  <si>
    <t>2021-2021</t>
  </si>
  <si>
    <t>民族新村基础设施工程</t>
  </si>
  <si>
    <t>河东</t>
  </si>
  <si>
    <t>民族新村基础设施，小区道路、绿化、管网等。</t>
  </si>
  <si>
    <t>桂三高速公路出口至浔江大桥道路扩建工程</t>
  </si>
  <si>
    <t>桂三高速公路出口</t>
  </si>
  <si>
    <t>桂三高速公路出口至浔江大桥段，主要建设内容：道路工程、绿化工程、给排水工程、照明工程、交通工程</t>
  </si>
  <si>
    <t>三柳高速出口—高铁站前广场—龙吉大道道路工程</t>
  </si>
  <si>
    <t>改建</t>
  </si>
  <si>
    <t>三柳高速出口一带</t>
  </si>
  <si>
    <t>总长约6Km，扩建、新建道路双向4车道</t>
  </si>
  <si>
    <t>中国三江茶叶交易中心箱涵建设项目</t>
  </si>
  <si>
    <t>周坪片区职中西侧</t>
  </si>
  <si>
    <t>毛茶交易市场及停车场12000平方米，毛茶交易市场及配套附属设施。</t>
  </si>
  <si>
    <t>三柳高速塘库出入口</t>
  </si>
  <si>
    <t>塘库</t>
  </si>
  <si>
    <t>出入口道路长1200米、宽15米，收费站出入通道6个。</t>
  </si>
  <si>
    <t>三柳高速原有设计</t>
  </si>
  <si>
    <t>福学路西段延长线改扩建工程</t>
  </si>
  <si>
    <t>河西片区福学路段</t>
  </si>
  <si>
    <t>项目包含福学路西段延长线改扩建、延长在建稻香路及改造现状中山路等。福学路西段延长线东起福学路西段（永亦汽车维修中心处），西至拟建富安大道至G321延长线，道路改扩建路线全长为409.225米，道路红线宽度25米，道路等级为城市次干路，设计速度为40千米/小时。稻香路延长线北起在建稻香路，南至拟建福学路西段延长线，道路路线全长138.461米，道路红线宽度20米，道路等级为城市支路，设计速度30千米/小时。中山路道路改造起点接顺中山路，终点顺接福学路西段延长线，道路改造路线全长150米，道路红线宽度7米，道路等级为村道，设计速度20千米/小时。建设内容包括道路工程、 桥涵工程、 给排水工程、 交通工程、 照明工程、电力、综合弱电管线工程及绿化工程等。</t>
  </si>
  <si>
    <t>已完成方案编制等待规委会审批</t>
  </si>
  <si>
    <t>3.供水及管网设施建设</t>
  </si>
  <si>
    <t>三江县县城饮水水资源保护工程（I期、II期）</t>
  </si>
  <si>
    <t>三江县城内</t>
  </si>
  <si>
    <t>河堤、生态护岸,河道清淤措施,沿河岸景观行人步道,防护栏,以及水源生态林、绿化建设等</t>
  </si>
  <si>
    <t>2021—2025</t>
  </si>
  <si>
    <t>三江县乡镇供水工程</t>
  </si>
  <si>
    <t>新建/扩建</t>
  </si>
  <si>
    <t>各乡镇</t>
  </si>
  <si>
    <t>新建拦水坝、沉砂池、输水管网、一体化水处理设备、蓄水池、加药消毒间、综合办公楼、配水管网及管线配套设施：山塘建设；电力设施建设。</t>
  </si>
  <si>
    <t>未开展前期工作</t>
  </si>
  <si>
    <t>程阳八寨景区供水工程</t>
  </si>
  <si>
    <t>程阳八寨</t>
  </si>
  <si>
    <t>规模：水厂泵站1500吨；管网20KM；内容：水厂泵站、供水管网、水源地保护。</t>
  </si>
  <si>
    <t>策划中</t>
  </si>
  <si>
    <t>三江县浔江半岛主管网敷设工程</t>
  </si>
  <si>
    <t>DN300球墨铸铁给水管4460米、PE200聚乙烯给水管513米、DN325螺旋钢管950米和DN200镀锌钢管50米安装建设；DN200混凝土管50米安装建设</t>
  </si>
  <si>
    <t>农投供水有限公司</t>
  </si>
  <si>
    <t>三江县应急水源工程</t>
  </si>
  <si>
    <t>建设规模2.5×100000M3/D，取水泵站1座，一根DN600输水管8000M（单管输水）。</t>
  </si>
  <si>
    <t>已完成可研评审</t>
  </si>
  <si>
    <t>城投公司</t>
  </si>
  <si>
    <t>三江县工业园区供水主管网工程</t>
  </si>
  <si>
    <t>中医院至工业园区</t>
  </si>
  <si>
    <t>DN600管道敷设13公里、三江县河西水厂至工业园区中部片区管网敷设15公里；新建供水管道加压站两座，敷设过江管道两条</t>
  </si>
  <si>
    <t>三江县供水管道提升改造工程</t>
  </si>
  <si>
    <t>三江县城</t>
  </si>
  <si>
    <t>1.三江县河西水厂至二圣桥头配水管道工程2.三江县老旧供水管道改造2500米，3.三江县厘金滩路口至中医院管网改造工程。</t>
  </si>
  <si>
    <t>三江县南站片区、三江县工业园区及生态产业园区水厂建设及给水管网工程</t>
  </si>
  <si>
    <t>县南站片区等</t>
  </si>
  <si>
    <t>在县南站片区、工业园区、生态产业园区建设一座日处理3万吨的水厂及敷设D300-600的给水管网50km</t>
  </si>
  <si>
    <t>三江县河东水厂改扩建工程</t>
  </si>
  <si>
    <t>增建1.5万吨/制水设施</t>
  </si>
  <si>
    <t>三江县河西水厂取水头部迁移原水管网配套工程</t>
  </si>
  <si>
    <t>敷设1根DN500原水管接河东水厂取水泵房出水管，沿侗乡大道敷设，跨越浔江与河西水厂配水井进水管衔接，总长度约4426米。</t>
  </si>
  <si>
    <t>三江县城河东、河西新旧城区市政管网工程</t>
  </si>
  <si>
    <t>三江县城河东、河西新旧城区</t>
  </si>
  <si>
    <t>新旧城区新建、扩建管网工程。管网工程20km。建设给排水、电力、电讯、燃气、广电网络管网线工程</t>
  </si>
  <si>
    <t>新开工</t>
  </si>
  <si>
    <t>城河东、河西新旧城区</t>
  </si>
  <si>
    <t>河东片区新建雨水管14520米、污水管13240米、给水管3210米，强电管56880米、弱电管37900米、燃气管5840米；河西片区新建雨水管13855米、污水管11890米、给水管3740米、强电管93970米、弱电管62940米、燃气管5460米。</t>
  </si>
  <si>
    <t>已完成项目建议书、可行性研究报告编制工作。</t>
  </si>
  <si>
    <t>三江县住建局</t>
  </si>
  <si>
    <t>4.城市公共交通（包括轨道交通）</t>
  </si>
  <si>
    <t>柳州白莲机场至三江轻轨</t>
  </si>
  <si>
    <t>程村等5个地方</t>
  </si>
  <si>
    <t>途经程村、老堡、八江、林溪、丹洲，主线长50公里。</t>
  </si>
  <si>
    <t>三江汽车客运站</t>
  </si>
  <si>
    <t>三江古宜镇第二中学对面</t>
  </si>
  <si>
    <t>按一级车站设施标准建设，平均日旅客发送量10000人次，计划建设于三江古宜镇第二中学对面，符合三江侗族自治县总体规划，占地59.14亩，总建筑面积17594.93平方米，发车位20个。该站具有旅客候车厅、售票厅、旅游集散中心、汽车租赁、仓储物流快递及行包托运、咨询、服务结算、旅客卫生间、站务管理、发车站台等站务用房，司乘人员公寓，并设有大型停车场、加油站、车辆检验、车辆维修、洗车、公交车站场及充电桩等设施功能。</t>
  </si>
  <si>
    <t>三江综合客运枢纽站</t>
  </si>
  <si>
    <t>江县三江高铁南站北面地块</t>
  </si>
  <si>
    <t>按一级车站设施标准建设，平均日旅客发送量10000人次，计划建设于三江县三江高铁南站北面地块，符合三江侗族自治县总体规划，占地26760平方米（40.14亩），站房及附属设施建筑面积为8406.47平方米，发车位15个。该站具有旅客候车厅、售票厅、旅游集散中心、汽车租赁、仓储物流快递及行包托运、咨询、服务结算、旅客卫生间、站务管理、发车站台等站务用房，司乘人员公寓。并设有大型停车场、车辆检验、车辆维修、洗车、公交车站场及充电桩等设施功能。</t>
  </si>
  <si>
    <t>三江县电力小区停车场</t>
  </si>
  <si>
    <t>计划建设立体停车场，共5层，采用智能车库。</t>
  </si>
  <si>
    <t>正在开展</t>
  </si>
  <si>
    <t>三江县停车场项目工程</t>
  </si>
  <si>
    <t>三江国际后山</t>
  </si>
  <si>
    <t>新建大型停车场</t>
  </si>
  <si>
    <t>交通综合执法站场建设</t>
  </si>
  <si>
    <t>良口桥头等</t>
  </si>
  <si>
    <t>良口桥头、斗江沙宜、古宜厘金滩等三个站场，治超、打击非法营运</t>
  </si>
  <si>
    <t>人民政府</t>
  </si>
  <si>
    <t>5.乡村基础设施工程</t>
  </si>
  <si>
    <t>完善村屯基础设施建设</t>
  </si>
  <si>
    <t>涉及全县160多个行政村、800多个自然村开展村庄基础设施改造行动，改路、改水、改电、改厕、改厨、改圈、改沟渠及停车场，开展村庄基础设施完善行动</t>
  </si>
  <si>
    <t>乡镇集镇基础设施提升</t>
  </si>
  <si>
    <t>三江县15个乡镇</t>
  </si>
  <si>
    <t>完善全县15个乡镇集镇排水排污管网系统、主要干道道路、集镇环城路、停车场、公所、照明亮化、绿化美化，完善修缮集镇集贸市场、体育休闲活动中心等</t>
  </si>
  <si>
    <t>正在开展前期项目立项、可研等</t>
  </si>
  <si>
    <t>三江县2020年美丽柳州综合示范点</t>
  </si>
  <si>
    <t>新建　</t>
  </si>
  <si>
    <t>光辉村马湾屯</t>
  </si>
  <si>
    <t>建设村级污水处理设施、生活垃圾处理设施、风貌改造、美化绿化、水沟巷道硬化、生态停车场、村史馆、电子商务、农耕体验区等项目。</t>
  </si>
  <si>
    <t>未实施</t>
  </si>
  <si>
    <t>乡村办</t>
  </si>
  <si>
    <t>三江县乡村振兴综合示范村</t>
  </si>
  <si>
    <t>林溪等三镇27个村</t>
  </si>
  <si>
    <t>在全县林溪镇、古宜镇、丹洲镇27个村（社区）建设村级污水处理、生活垃圾处理设施、风貌改造、美化绿化、水沟巷道硬化、生态停车场、村史馆、电子商务、农耕体验区等项目。</t>
  </si>
  <si>
    <t xml:space="preserve">三江县村庄规划                 </t>
  </si>
  <si>
    <t>规划编制</t>
  </si>
  <si>
    <t>丹洲红路等8个村庄</t>
  </si>
  <si>
    <t>丹洲红路、林溪镇高秀村、高友村、同乐净代村、良口和里村、南寨村、斗江镇白言村以及未来有条件的村庄编制村庄规划。</t>
  </si>
  <si>
    <t>2019-2025</t>
  </si>
  <si>
    <t>项目实施中</t>
  </si>
  <si>
    <t>资源规划局</t>
  </si>
  <si>
    <t>(三)能源工程</t>
  </si>
  <si>
    <t>三江县风电场项目（首欣）</t>
  </si>
  <si>
    <t>独峒、同乐、林溪、八江一带山脉</t>
  </si>
  <si>
    <t>项目占地约85亩，项目装机容量为250兆瓦，项目分为两期进行规划建设，一期规划装机容量为150兆瓦，二期规划装机容量为100兆瓦。</t>
  </si>
  <si>
    <t>投资促进局</t>
  </si>
  <si>
    <t>三江县独峒风电场项目</t>
  </si>
  <si>
    <t>独峒、八江、同乐</t>
  </si>
  <si>
    <t>在独峒乡、八江乡、同乐乡山区建设，总装机容量75MW，拟安装25台3MW风电机组</t>
  </si>
  <si>
    <t>发改局</t>
  </si>
  <si>
    <t>三江县浔江大道新建电缆排管工程</t>
  </si>
  <si>
    <t>新建电缆井42座（其中3层2列排管行人三通井15座，3层4列排管行人直线井6座，3层4列行人直线长井3座，3层4列行人三通井6座，3层4列行车排管直线井1座，3层4列行车排管直线长井1座，3层4列行车排管三通井10座);新建电缆行人排管3*4CPVC-Φ160/1075米，新建电缆行车排管3*4CPVC-Φ160/260米，新建顶管3*2米PP-Φ180/625米，新建顶管3*4米PP-Φ180/555米；新建七孔蜂窝通信管PVC-UΦ32*7/2515米；以及相关接地网。</t>
  </si>
  <si>
    <t>沟槽开挖完成80%，管道安装完成40%。</t>
  </si>
  <si>
    <t>大型综合能源服务站</t>
  </si>
  <si>
    <t>规划</t>
  </si>
  <si>
    <t>2个大型充电桩</t>
  </si>
  <si>
    <t>规划项目</t>
  </si>
  <si>
    <t>三江县发改局</t>
  </si>
  <si>
    <t>三江县县城供电能力提升工程</t>
  </si>
  <si>
    <t>对县城供电设施进行提升改造。</t>
  </si>
  <si>
    <t>三江县景区三线下地项目</t>
  </si>
  <si>
    <t>八江镇、丹洲镇、林溪镇</t>
  </si>
  <si>
    <t>程阳景区、布央仙人山景区、丹洲景区等架空线路下地。</t>
  </si>
  <si>
    <t>三江县城区三线下地项目</t>
  </si>
  <si>
    <t>县城架空线路下地。</t>
  </si>
  <si>
    <t>三江县黄排片区供电能力提升工程</t>
  </si>
  <si>
    <t>黄排片区</t>
  </si>
  <si>
    <t>对黄排片区供电设施进行提升改造。</t>
  </si>
  <si>
    <t>三江县南站片区供电能力提升工程</t>
  </si>
  <si>
    <t>南站片区</t>
  </si>
  <si>
    <t>对南站片区供电设施进行提升改造。</t>
  </si>
  <si>
    <t>三江县工业园区生态产业园供电能力提升工程</t>
  </si>
  <si>
    <t>工业园区生态产业园</t>
  </si>
  <si>
    <t>对工业园区生态产业园供电设施进行提升改造。</t>
  </si>
  <si>
    <t>三江县科工贸局</t>
  </si>
  <si>
    <t>三江县城镇街道三线下地项目</t>
  </si>
  <si>
    <t>十五个乡镇</t>
  </si>
  <si>
    <t>十五个乡镇街道架空线路下地。</t>
  </si>
  <si>
    <t>三江县风电场项目（上海电气之恒新能源有限公司）</t>
  </si>
  <si>
    <t>林溪至和平一带、白云山一带</t>
  </si>
  <si>
    <t>项目计划投资20亿元人民币，占地约75亩，风力发电装机容量200MW，分两期建设，一期计划装机容量100MW；二期计划装机容量100MW。</t>
  </si>
  <si>
    <t>规划选址</t>
  </si>
  <si>
    <t>科工贸局</t>
  </si>
  <si>
    <t>三江县110千伏富禄变送电工程</t>
  </si>
  <si>
    <t>110KV终期出线4回，本期新建1回，即新建1回富禄~良口110KV线路接入良口站。线路长度34.4km，采用JL/LB20A-300/40铝包钢芯铝绞线。</t>
  </si>
  <si>
    <t>广西电网有限责任公司柳州供电局</t>
  </si>
  <si>
    <t>三江县35千伏老堡变送电工程</t>
  </si>
  <si>
    <t>建设变电站及线路工程</t>
  </si>
  <si>
    <t>新电力投资集团三江供电有限公司</t>
  </si>
  <si>
    <t>三江县110千伏黄排变电站扩建工程</t>
  </si>
  <si>
    <t>扩建</t>
  </si>
  <si>
    <t>古宜镇黄排村</t>
  </si>
  <si>
    <t>三江县供电有限公司</t>
  </si>
  <si>
    <t>三江县35千伏斗江变电站扩建工程</t>
  </si>
  <si>
    <t>项目建设变电站工程，主要包括主变电器35KV出线、10KV出线、10KV中性点接地、站用变。</t>
  </si>
  <si>
    <t>三江县水利电业有限公司</t>
  </si>
  <si>
    <t>三江县三江电力有限责任公司1300KW光伏发电项目</t>
  </si>
  <si>
    <t>斗江、林溪、良口、富禄</t>
  </si>
  <si>
    <t>在斗江、林溪、良口、富禄4乡镇，安装4台单机容量为0.02万千瓦、1台单机容量为0.05万千瓦光伏发电机组，装机规模为0.13万千瓦</t>
  </si>
  <si>
    <t>2020－2021</t>
  </si>
  <si>
    <t>三江县协合八江风电场二期项目</t>
  </si>
  <si>
    <t>八江镇         独峒镇</t>
  </si>
  <si>
    <t>安装25台单机容量为0.2万千瓦风力发电机组，装机规模为5万千瓦。</t>
  </si>
  <si>
    <t>三江县农村太阳能路灯项目</t>
  </si>
  <si>
    <t>全县15个乡镇</t>
  </si>
  <si>
    <t>安装太阳能路灯14245盏</t>
  </si>
  <si>
    <t>2021－2025</t>
  </si>
  <si>
    <t>（四）水利基础设施工程</t>
  </si>
  <si>
    <t>1.水利枢纽</t>
  </si>
  <si>
    <t>洋溪水利枢纽工程</t>
  </si>
  <si>
    <t>正常蓄水位为163米，水库总容量为8.5亿立方米，其中防洪库容7.8亿立方米，电站总装机容量10万千瓦，设计通航船只为500吨船舶。</t>
  </si>
  <si>
    <t>梅林航电枢纽工程</t>
  </si>
  <si>
    <t>总库容2.106亿立方米，正常蓄水位176米，工程河道规划通航标准为Ⅳ级航道，船闸按500吨级兼顾1000吨单船设计，电站总装机容量4.2万千瓦。</t>
  </si>
  <si>
    <t>三江县木洞电站</t>
  </si>
  <si>
    <t>新建装机3*4399KW防洪水利发电站。</t>
  </si>
  <si>
    <t>2.防洪工程</t>
  </si>
  <si>
    <t>三江县河堤防洪工程</t>
  </si>
  <si>
    <t>厘金滩-西游一江两岸等</t>
  </si>
  <si>
    <t>厘金滩-西游（一江两岸）、和平乡、高基乡、八江镇、林溪镇、独峒镇、同乐乡、程阳八寨防洪堤、河道清淤、码头、生态护岸、休闲旅游栈道</t>
  </si>
  <si>
    <t>一江两岸城市更新工程</t>
  </si>
  <si>
    <t>一江两岸等</t>
  </si>
  <si>
    <t>厘金滩-西游（一江两岸）防洪堤、河道清淤、码头、生态护岸、休闲旅游栈道</t>
  </si>
  <si>
    <t>三江县县城防涝（一期）</t>
  </si>
  <si>
    <t>三江县厘金滩片区内涝整治工程，悦江路内涝整治工程，蚂蝗冲内涝整治工程，民族高中至中国石化加油站内涝整治工程，林业局至沿山路。</t>
  </si>
  <si>
    <t>三江县丹洲镇丹洲村防洪堤项目</t>
  </si>
  <si>
    <t>丹洲镇</t>
  </si>
  <si>
    <t>新建丹洲村环岛防洪堤11公里</t>
  </si>
  <si>
    <t>2021-2026</t>
  </si>
  <si>
    <t>三江县丹洲镇治理工程</t>
  </si>
  <si>
    <t>建设护岸总长2.276km，按10年一遇洪水标准设防。建设护岸总长2.223km，按10年一遇洪水标准设防。</t>
  </si>
  <si>
    <t>幸福河湖建设</t>
  </si>
  <si>
    <t>浔江河斗江镇至程村乡河段</t>
  </si>
  <si>
    <t>防洪堤、码头、生态护岸、清理河道、观光、休闲旅游栈道、沿河村寨污水集中处理、防护栏及水源生态林、绿化建设等</t>
  </si>
  <si>
    <t>生态码头建设中（周牙村周村屯）</t>
  </si>
  <si>
    <t>水资源管理与保护项目</t>
  </si>
  <si>
    <t>改扩建</t>
  </si>
  <si>
    <t>林溪镇等5个乡镇</t>
  </si>
  <si>
    <t>在林溪镇（合华村、亮寨村、高秀村及高友村、水团村等）、福禄乡（岑旁、高安、匡里、富禄、岑洞村、亮寨村等）、八江镇、同乐乡、古宜镇5个乡镇，新建水井亭、绿化面积、地面硬化、排水沟、取水井口、河堤、生态护岸、河道清淤、沿河岸景观行人步道、防护栏、以及水源生态林、绿化建设等</t>
  </si>
  <si>
    <t>三江县中小河流治理项目</t>
  </si>
  <si>
    <t>10个乡镇</t>
  </si>
  <si>
    <t>丹州镇、程村乡、斗江镇，高基乡、和平乡、八江镇、林溪镇、同乐乡、独峒镇、良口乡10个乡镇新建护岸、清淤</t>
  </si>
  <si>
    <t>部分已完成前期</t>
  </si>
  <si>
    <t>板江社区融江河防洪堤建设项目</t>
  </si>
  <si>
    <t>板江社区</t>
  </si>
  <si>
    <t>新建防洪堤3500米</t>
  </si>
  <si>
    <t>完成初步规划</t>
  </si>
  <si>
    <t>六孟村融江河防洪堤建设项目</t>
  </si>
  <si>
    <t>六孟村</t>
  </si>
  <si>
    <t>新建防洪堤2000米</t>
  </si>
  <si>
    <t>良口乡都柳江良口村、大滩村、产口村河段防洪堤建设</t>
  </si>
  <si>
    <t>达到100年一遇的防洪标准，长4.5公路</t>
  </si>
  <si>
    <t>山洪灾害防御调度中心建设</t>
  </si>
  <si>
    <t>三江县城内及各河流</t>
  </si>
  <si>
    <t>项目在三江县城内、各河流监控段，山洪灾害防御调度中心建设</t>
  </si>
  <si>
    <t>3.灌区建设</t>
  </si>
  <si>
    <t>节水灌溉项目</t>
  </si>
  <si>
    <t>布央等</t>
  </si>
  <si>
    <t>布央万亩茶园、科马界、平善村、老堡乡上泠、同乐乡、丹洲镇等地，建设内容为水池建设，输水管网，水源建设、各种灌溉设备等</t>
  </si>
  <si>
    <t>灌溉水坝建设工程</t>
  </si>
  <si>
    <t>重建</t>
  </si>
  <si>
    <t>大办坝、江口坝、立新坝修复重建，总长230米</t>
  </si>
  <si>
    <t>已列入项目库</t>
  </si>
  <si>
    <t>水利局县发改局</t>
  </si>
  <si>
    <t>油茶示范基地滴水灌溉系统工程</t>
  </si>
  <si>
    <t>建设10个200亩以上油茶示范基地滴水灌溉系统，灌溉面积5700余亩。</t>
  </si>
  <si>
    <t>水利局、发改局</t>
  </si>
  <si>
    <t>灌溉渠道180，产业道路1060，油茶基地开垦60，鱼塘挡墙、田埂硬化32，种植105，中药材种植1100，茶叶加工厂75，榨油厂70，产业培训接待中心建设25，乡村旅游55，合作社产业综合楼40等。</t>
  </si>
  <si>
    <t>4.其他水利建设</t>
  </si>
  <si>
    <t>农田水利建设项目</t>
  </si>
  <si>
    <t>全县</t>
  </si>
  <si>
    <t>建设山区农田灌溉水渠30条，7500米</t>
  </si>
  <si>
    <t>农业农村局</t>
  </si>
  <si>
    <t>农田水利配套</t>
  </si>
  <si>
    <t>丹洲镇等乡镇</t>
  </si>
  <si>
    <t>丹洲镇、程村乡、古宜镇、斗江镇、良口乡、老堡乡等，农田水利配套：水渠（管道）90km、小型水坝4座、储水柜4个等</t>
  </si>
  <si>
    <t>八江镇布央村茶园水肥一体化工程</t>
  </si>
  <si>
    <t>①水源管直径50厘米，长8㎞；②水池200吨，3个；③出水主管直径80厘米，15㎞；④出水支管直径50厘米，长20㎞)</t>
  </si>
  <si>
    <t>已经做好项目选址</t>
  </si>
  <si>
    <t>大塘坳水库利用工程</t>
  </si>
  <si>
    <t>（五）园区基础设施大工程</t>
  </si>
  <si>
    <t>三江县八江镇三团扶贫茶叶加工厂项目</t>
  </si>
  <si>
    <t>八江镇三团村</t>
  </si>
  <si>
    <t>项目规划用地面积27644平方米，总建筑面积28580平方米，建筑占地面积为13707平方米，分两期建设</t>
  </si>
  <si>
    <t>2019-2022</t>
  </si>
  <si>
    <t>已实施</t>
  </si>
  <si>
    <t>装配式木结构产业园</t>
  </si>
  <si>
    <t>建设400亩装备式木结构制造产业园</t>
  </si>
  <si>
    <t xml:space="preserve"> 扶贫生态产业园基础设施建设项目二期</t>
  </si>
  <si>
    <t>位于三江南高速收费站附 近，设计范围包括十四个地块，总用地面积 1844.7 亩，拟建设内容包括：场地平整、园区居住配套公寓、部分商业配套构筑物，园区管 理中心（办公楼）、道路工程、给排水工程、电气工程、交通工程、景观绿化等园区 基础设施工程。</t>
  </si>
  <si>
    <t>正在开展可行性研究</t>
  </si>
  <si>
    <t>创办大型竹产品开发产业园</t>
  </si>
  <si>
    <t>林业产业建设</t>
  </si>
  <si>
    <t>生态扶贫产业区</t>
  </si>
  <si>
    <t>创办大型竹产品开发产业园，计划投入资金5亿元。</t>
  </si>
  <si>
    <t>布央农业产业化联合体三团茶叶产业园建设项目</t>
  </si>
  <si>
    <t>建设茶厂1个，体验馆1个，茶叶展示厅1个等相关配套设施</t>
  </si>
  <si>
    <t>传统医药加工产业园</t>
  </si>
  <si>
    <t>建设药厂1个，传统医药展示馆1个，传统医药体验馆1个及其相关配套设施</t>
  </si>
  <si>
    <t>百年工艺和平薯粉产业园</t>
  </si>
  <si>
    <t>板六村、大寨村</t>
  </si>
  <si>
    <t>深度挖掘百年薯粉历史文化内涵，打造产业园以及薯粉特色乡村、美食文化街、原材料种植加工基地，实现产业聚集效应</t>
  </si>
  <si>
    <t> 二、产业发展</t>
  </si>
  <si>
    <t xml:space="preserve"> （一）产业升级增效领域</t>
  </si>
  <si>
    <t xml:space="preserve"> （1）轻工工程</t>
  </si>
  <si>
    <t>三江县承接东部优质产业转移项目</t>
  </si>
  <si>
    <t>规划用地3000亩</t>
  </si>
  <si>
    <t>在规划</t>
  </si>
  <si>
    <t>科工贸局、发改局</t>
  </si>
  <si>
    <t xml:space="preserve"> （二）现代物流业重点领域</t>
  </si>
  <si>
    <t>1.消费性服务工程</t>
  </si>
  <si>
    <t>三江县建材市场</t>
  </si>
  <si>
    <t>用地总面积为5891㎡</t>
  </si>
  <si>
    <t>规划之中</t>
  </si>
  <si>
    <t>三江南物流中心</t>
  </si>
  <si>
    <t>三江高铁南站附近</t>
  </si>
  <si>
    <t>在三江高铁南站附近建设集铁路运输、公路动车为一体的综合性运输枢纽站场</t>
  </si>
  <si>
    <t xml:space="preserve">立项、选址  </t>
  </si>
  <si>
    <t>县政府</t>
  </si>
  <si>
    <t>三江北物流中心</t>
  </si>
  <si>
    <t>厦蓉高速三江北出口</t>
  </si>
  <si>
    <t>在厦蓉高速三江北高速出口附近建设一座以快递分拣为主的物流园区</t>
  </si>
  <si>
    <t>三江县茶城冷链物流建设</t>
  </si>
  <si>
    <t>茶城冷库、设备、物流运输</t>
  </si>
  <si>
    <t>三江县农产品电商物流中心</t>
  </si>
  <si>
    <t>工业园区</t>
  </si>
  <si>
    <t>规模500亩，建设仓储区，物流区，快递中心，电子信息平台，商务区及配套设施，新建农产品交易市场，交易大厅，农产品展示区，交易监管中心，大型停车场，水电，路网，绿化等基础设施</t>
  </si>
  <si>
    <t>三江县农产品交易中心</t>
  </si>
  <si>
    <t>三江县县城</t>
  </si>
  <si>
    <t>占地80亩，集批发、加工、配送、网上交易、综合服务为一体的农产品交易中心。主要建设服务大楼、商业街、美食街、中草药交易中心、茶叶加工厂、农产品交易市场、地下停车场及附属设施。</t>
  </si>
  <si>
    <t>三江国际商贸城</t>
  </si>
  <si>
    <t>周坪口</t>
  </si>
  <si>
    <t>三江国际商贸城，占地约80亩，建筑面积约9万平方米。打造交通便利，装卸便捷，购物便利一站式购物商贸物流城。</t>
  </si>
  <si>
    <t>2019-2020</t>
  </si>
  <si>
    <t>二手车交易市场</t>
  </si>
  <si>
    <t>近年汽车保有量增加迅猛，为顺应市场需要，建设20亩二手车交易市场。</t>
  </si>
  <si>
    <t>三江县工业园区富文坪工业园物流中心</t>
  </si>
  <si>
    <t>总用地面积约260亩，总建筑面积约65000㎡。建设内容包括物流仓储、冷库、展销中心、电子商务中心、培训中心等。</t>
  </si>
  <si>
    <t>三江县三团村仓储冷链物流建设项目</t>
  </si>
  <si>
    <t>占地面积7865.13平方米，冷库总容量4000立方米的及农产品预冷、清选分级、分拣包装、保鲜、初加工、冷藏冷冻及冷链运输为一体的冷链物流系统。</t>
  </si>
  <si>
    <t>三江县供销冷库仓储物流中心</t>
  </si>
  <si>
    <t>县城附近</t>
  </si>
  <si>
    <t>占地100亩，冷库5000立方米</t>
  </si>
  <si>
    <t>供销合作社</t>
  </si>
  <si>
    <t>三江县稻香农副产品批发交易市场</t>
  </si>
  <si>
    <t>7676.35（11.51亩）总建筑面积为3682.99㎡，建农产品交易市场</t>
  </si>
  <si>
    <t>三江县农特产品购物中心</t>
  </si>
  <si>
    <t>项目总用地面积13065.2㎡，建筑占地面积1524.75㎡，总建筑面积16333.58㎡，建筑层数9层。</t>
  </si>
  <si>
    <t>丹洲镇柚子综合交易市场</t>
  </si>
  <si>
    <t>新建柚子综合交易市场1处，包括生产包装、成品展示、冷链储存、农残检测等功能区。</t>
  </si>
  <si>
    <t>板江社区居民委员会</t>
  </si>
  <si>
    <t>三江县供销大厦</t>
  </si>
  <si>
    <t>县城富安大道</t>
  </si>
  <si>
    <t>占地851平方米，6层，建筑面积7000平方米的综合楼</t>
  </si>
  <si>
    <t>办理用地、规划</t>
  </si>
  <si>
    <t>三江县乡镇供销地头冷库中心建设</t>
  </si>
  <si>
    <t>15个乡镇</t>
  </si>
  <si>
    <t>每个乡镇500立方米冷库建设</t>
  </si>
  <si>
    <t>三江县乡镇村级供销地头冷库中心建设</t>
  </si>
  <si>
    <t>每个乡镇安排1-5个村，每个100立方米冷库建设</t>
  </si>
  <si>
    <t>乡镇供销合作社村集体经济综合楼</t>
  </si>
  <si>
    <t>占地2100平方米，建筑面积4200平方米。</t>
  </si>
  <si>
    <t>有建设用地</t>
  </si>
  <si>
    <t>农村电商平台项目</t>
  </si>
  <si>
    <t>县城及各乡镇</t>
  </si>
  <si>
    <t>建立县-乡农村电商平台，线上直播带货，拓宽农村特色产品的销售渠道</t>
  </si>
  <si>
    <t>农村金融区域服务中心</t>
  </si>
  <si>
    <t>打造县（乡）政府与涉农银行共同管理农村信贷的综合性功能平台，其目的为“三农”提供方便、快捷信贷服务，有效缓解农民贷款难</t>
  </si>
  <si>
    <t>农业农村局/金融办公室</t>
  </si>
  <si>
    <t xml:space="preserve"> 2.旅游休闲工程</t>
  </si>
  <si>
    <t>三江县一江两岸城市更新工程</t>
  </si>
  <si>
    <t>河堤建设、步道建设、绿化景观建设，以及完成河西沿河建的征迁拆，对河道保护退让范围内的建筑完成征迁拆</t>
  </si>
  <si>
    <t>三江县重点民族特色村屯风貌改造</t>
  </si>
  <si>
    <t>侗族苗族民族建筑保留较好的村屯</t>
  </si>
  <si>
    <t>对全县29个传统村落、1个特色小镇、若干民族特色村寨及没有列入上述范围的传统民族特色的苗族、侗族村屯实施房屋外立面风貌改造项目</t>
  </si>
  <si>
    <t>计划开展前期工作</t>
  </si>
  <si>
    <t>三江县综合示范村建设</t>
  </si>
  <si>
    <t>全县30个村屯</t>
  </si>
  <si>
    <t>旅游风情示范带提升项目，风貌改造、美化绿化、农耕体验区、旅游停车场、旅游厕所、观光步道、观景亭、风雨桥、鼓楼等项目</t>
  </si>
  <si>
    <t>计划开展前期项目工作</t>
  </si>
  <si>
    <t>三江县古宜镇至程阳八寨道路景观提升工程</t>
  </si>
  <si>
    <t>古宜至程阳省道沿线</t>
  </si>
  <si>
    <t>在古宜镇至程阳八寨506省道沿线，实施外立面改造</t>
  </si>
  <si>
    <t>八江镇马胖特色村寨建设</t>
  </si>
  <si>
    <t>马胖村二十八寨，①村寨立面改造600户；②马胖鼓楼停车场硬化1000㎡；③游客中心建筑面积600㎡；④巷道石板路宽1.2m，长10km；⑤马胖鼓楼坪建设1000㎡；⑥排污沟8000㎡</t>
  </si>
  <si>
    <t>前期工作已完成</t>
  </si>
  <si>
    <t>住建局、农业农村局</t>
  </si>
  <si>
    <t>三江县基础设施提升工程</t>
  </si>
  <si>
    <t>加强对县城-程阳八寨景区沿线、县城-布央景区沿线、县城-丹洲小镇景区沿线、高速公路沿线、高铁沿线的乡村旅游干线进行规划设计，提升风貌</t>
  </si>
  <si>
    <t>三江坐妹小镇项目</t>
  </si>
  <si>
    <t>以湘、黔、桂三省（区）交汇处的独峒镇特色侗族文化旅游资源为载体，规划区域东自干冲牙戈寨，西到大塘坳，南起高定桥，北至三省坡的文化旅游项目</t>
  </si>
  <si>
    <t>柳州市三江侗式主题酒店</t>
  </si>
  <si>
    <t>三江县大洲岛</t>
  </si>
  <si>
    <t>用地面积约35400平方米，总建筑面积约2.7万平方米，建设一座主题酒店。</t>
  </si>
  <si>
    <t>文体广旅局</t>
  </si>
  <si>
    <t>三江县江滨公园</t>
  </si>
  <si>
    <t>古宜河东桥头</t>
  </si>
  <si>
    <t>拆除旧房，绿化、美化工程、儿童乐园</t>
  </si>
  <si>
    <t xml:space="preserve">文体广旅局   </t>
  </si>
  <si>
    <t>三江县大洲文化旅游岛项目</t>
  </si>
  <si>
    <t>大洲村</t>
  </si>
  <si>
    <t>项目拟在三江县大洲岛建设一个侗文化旅游岛，总规划用地约1470亩。总建筑面积约182632平方米：由中央生态公园、侗乡水街商业客栈片区、侗寨文化体验酒店片区、漫地自然独家酒店片区四个分区组成，总建筑面积约182632平方米，以及广场、公园、道路及铺装、小品及雕像、景观建筑（亭、廊、阁等）、挡土墙、桥、水系、景观绿化、给排水、供配电等配套工程建设。</t>
  </si>
  <si>
    <t>基本完成前期工作</t>
  </si>
  <si>
    <t>南站易地扶贫搬迁后续配套项目</t>
  </si>
  <si>
    <t>项目用地总面积为22546.75㎡（约33.82亩）其中绿地面积13163.88㎡、园路及铺装场地用地6382.46㎡、建筑占地2593.04㎡、其他用地407.37㎡；建筑面积共2540.71㎡</t>
  </si>
  <si>
    <t>正在编制项目建议书</t>
  </si>
  <si>
    <t>科马界红色旅游景区项目</t>
  </si>
  <si>
    <t>建设游客中心、旅游厕所、停车场等、红七军留宿的古建筑、科马界古道维修及环境整治。</t>
  </si>
  <si>
    <t>三江县创建国家级全域旅游示范区基础设施和服务设施提升项目</t>
  </si>
  <si>
    <t>骑行绿道 驿站 民宿群 导视系统 旅游步道 旅游公厕 生态停车场 游客中心</t>
  </si>
  <si>
    <t>正在编制规划</t>
  </si>
  <si>
    <t>程阳八寨景区创建国家AAAAA级旅游景区提升项目</t>
  </si>
  <si>
    <t>林溪平岩村、程阳、平铺</t>
  </si>
  <si>
    <t>重点村寨外立面风貌改造、线路下地、供水供电设施、景区道路提升、栈道及旅游步道建设、民宿群建设、河道治理、生态停车场建设、旅游厕所建设、程阳大寨集贸市场搬迁改造</t>
  </si>
  <si>
    <t>景观质量报告已通过评审</t>
  </si>
  <si>
    <t>林溪镇政府、县文体广旅局、旅发集团等</t>
  </si>
  <si>
    <t>三江县科马界红色旅游教育基地项目</t>
  </si>
  <si>
    <t>红色纪念广场、展览馆、游客中心、停车场、旅游厕所、步道、亭廊等</t>
  </si>
  <si>
    <t>2021-2030</t>
  </si>
  <si>
    <t>已完成规划编制</t>
  </si>
  <si>
    <t>三江仙人山景区提升工程</t>
  </si>
  <si>
    <t>八江镇布央村</t>
  </si>
  <si>
    <t>布央老寨房屋立面木质装修，巷道整治硬化铺石板，污水处理，夜景光照提升，游乐园项目，游泳池项目</t>
  </si>
  <si>
    <t>完成立项、可研</t>
  </si>
  <si>
    <t xml:space="preserve">八江镇政府   </t>
  </si>
  <si>
    <t>水利枢纽移民安置项目</t>
  </si>
  <si>
    <t>洋溪、梅林、富禄</t>
  </si>
  <si>
    <t>洋溪古茶小镇、富禄花炮小镇、洋溪梅林枢纽工程库区库岸防护工程</t>
  </si>
  <si>
    <t>正在规划</t>
  </si>
  <si>
    <t>和里三王宫景区提升</t>
  </si>
  <si>
    <t>和里村、产口村</t>
  </si>
  <si>
    <t>三王宫景区配套服务升级、三王宫景区基础设施完善。</t>
  </si>
  <si>
    <t>三江县全域智慧旅游项目</t>
  </si>
  <si>
    <t>构建旅游大数据的中央机房、通信网络、WiFi覆盖、流量监控、信息诱导等智慧旅游基础设施；构建12301旅游公共服务平台中的咨询投诉系统、交通集散系统、消防服务系统、科技体验系统、导航导览系统、门户网络系统</t>
  </si>
  <si>
    <t>三江县旅游汽车营地项目</t>
  </si>
  <si>
    <t>新建一批大型停车场、宾馆、加油、厕所及综合休闲娱乐服务设施</t>
  </si>
  <si>
    <t>侗歌小镇风貌改造项目及基础设施建设</t>
  </si>
  <si>
    <t>完善基础设施建设</t>
  </si>
  <si>
    <t>梅林乡政府</t>
  </si>
  <si>
    <t>三江县八江镇特色小城镇建设工程</t>
  </si>
  <si>
    <t>项目规划用地面积175.89亩。总建筑面积12315.25㎡，建筑占地面积24866.04㎡。项目分三个地块，北部地块、中部地块、南部地块，建设内容为农贸市场、八江大厦、综合楼、业务用房、戏台、村委、住宅、商铺、停车场、绿化等。</t>
  </si>
  <si>
    <t>立项</t>
  </si>
  <si>
    <t>三江县独峒小城镇建设项目</t>
  </si>
  <si>
    <t>项目用地面积33320.98㎡（约49.98亩），总建筑面积60565.98㎡，建筑占地面积14644.92㎡，建筑密度51.83%，容积率2.14，绿地率30%，是集综合服务、商贸、生活区的小城镇建设与开发。</t>
  </si>
  <si>
    <t>三江县林溪小城镇建设项目</t>
  </si>
  <si>
    <t>新增小城镇开发面积49亩及林溪改乡建设配套设施建设，计划投资20000万元。</t>
  </si>
  <si>
    <t>同乐苗族乡二期开发工程</t>
  </si>
  <si>
    <t>同乐集镇</t>
  </si>
  <si>
    <t>二期开发、桥梁及连接二级路街道建设（征地项目）</t>
  </si>
  <si>
    <t>三江县富禄乡小城镇开发建设</t>
  </si>
  <si>
    <t>集中行政、商贸、旅游、生态农业，生活区等为一体的小城镇建设</t>
  </si>
  <si>
    <t>三江口综合旅游开发项目</t>
  </si>
  <si>
    <t>三江口</t>
  </si>
  <si>
    <t>龙舟赛项目、曲泠瀑布，三江口水上游乐项目，景区停车场等，建设旅游景区面积约15平方千米。</t>
  </si>
  <si>
    <t>石门冲景区提升项目</t>
  </si>
  <si>
    <t>东风村</t>
  </si>
  <si>
    <t>按照4A级景区标准完善旅游基础设施建设。</t>
  </si>
  <si>
    <t>招商引资</t>
  </si>
  <si>
    <t>东风村民委员会</t>
  </si>
  <si>
    <t>百年花街民族文化旅游村</t>
  </si>
  <si>
    <t>和平村</t>
  </si>
  <si>
    <t>1.铺设鹅卵石步道；2.沿街绿化亮化工程；3.传统村落维修保护；4.修建寨门、风雨桥、观景亭；5.河堤长廊；6.打造民宿7.其他</t>
  </si>
  <si>
    <t>雨道民族文化旅游村</t>
  </si>
  <si>
    <t>雨道屯</t>
  </si>
  <si>
    <t>1.屯内美化亮化工程；2.修建寨门、风雨桥、观景亭；3.打造民宿基地；4.打造茶园观光步道；5.打造汽车露营地等。</t>
  </si>
  <si>
    <t>岜团旅游景区项目</t>
  </si>
  <si>
    <t>独峒镇岜团村</t>
  </si>
  <si>
    <t>项目包括游客中心、旅游厕所、生态停车场、路灯、道路扩宽及硬化防护、旅游标识系统、斗牛中心、凉亭、休闲长廊等旅游基础设施；修建侗族讲款、侗族楼阁风雨桥展示馆、生态休闲观光步道等。</t>
  </si>
  <si>
    <t>2019-2024</t>
  </si>
  <si>
    <t>三省坡独峒特色旅游小镇建设</t>
  </si>
  <si>
    <t>小城镇各项建设，包括建设三省坡旅游设施项目；坡会节庆、款文化等文化遗产提升项目；三省坡民族文化遗产保护传承基地建设、三省坡铸牢中华民族共同体意识基地等。</t>
  </si>
  <si>
    <t>侗天湖茶旅综合发展项目</t>
  </si>
  <si>
    <t>有机茶叶加工生产线建设</t>
  </si>
  <si>
    <t>八江镇马胖村公路沿边集体经济民族风情街道建设项目</t>
  </si>
  <si>
    <t>1.民俗楼群建设20栋；2、特色街道打造；3.房屋立面装修，街道亮化绿化。</t>
  </si>
  <si>
    <t>原老板重新招来投资，升级改造当中</t>
  </si>
  <si>
    <t>甜水寨景区升级改造工程</t>
  </si>
  <si>
    <t>国家级温泉度假区、康复康养中心。度假酒店、游客中心广场、生态停车场</t>
  </si>
  <si>
    <t>已列目库</t>
  </si>
  <si>
    <t>斗江政府</t>
  </si>
  <si>
    <t>盛龙风情园提升改造工程</t>
  </si>
  <si>
    <t>新建民宿、有机蔬菜观光体验基地</t>
  </si>
  <si>
    <t>文体广旅局县发改局</t>
  </si>
  <si>
    <t>高基瑶族乡冲干村大田屯休闲旅游综合开发项目</t>
  </si>
  <si>
    <t>在高基乡冲干村大田屯建设旅游休闲综合项目，配套建设停车场、游客接待中心、景区步道、自驾游营地、旅游厕所，对景区内民房进行升级改造</t>
  </si>
  <si>
    <t>同乐苗族乡观光旅游项目建设</t>
  </si>
  <si>
    <t>归夯等4村</t>
  </si>
  <si>
    <t>在归夯村、归东村、平文屯、归美村4个村屯，实施避暑休闲、观光及农业现代茶旅等项目</t>
  </si>
  <si>
    <t>三江县林溪镇红色生态旅游建设项目</t>
  </si>
  <si>
    <t>林溪镇科马界</t>
  </si>
  <si>
    <t>依托科马界红军路和优质高效油茶林种植基地，规划建设文化区、服务区、景观区、种植区、活动区等；建设滴灌系统；建设红色文化纪念馆、游客接待中心、停车场等。</t>
  </si>
  <si>
    <t>三江县林溪镇乡村旅游产业开发项目</t>
  </si>
  <si>
    <t>冠洞、高秀、高友、牙己</t>
  </si>
  <si>
    <t>对冠洞村、高秀村、高友村、牙己村实施提升村级风貌，开发民俗旅游产品；新建冠洞民俗博物馆、高秀、高友特色农业体验区；新建牙己村古茶体验馆；屯内夜景灯光布局；新建民俗表演区等。</t>
  </si>
  <si>
    <t>文体广旅局、县发改局</t>
  </si>
  <si>
    <t>三江县林溪集镇旅游开发项目</t>
  </si>
  <si>
    <t>林溪村、林溪社区</t>
  </si>
  <si>
    <t>林溪集镇小河流域清淤、美化；风雨桥维修；集镇夜景灯光；街道商铺规划布局及招商引资。</t>
  </si>
  <si>
    <t>良口乡开发区小城镇建设项目</t>
  </si>
  <si>
    <t>良口乡良口村</t>
  </si>
  <si>
    <t>按照县城副中心城镇标准建设。建设内容包括：集综合服务、商贸、生活区的小城镇建设与开发等内容。</t>
  </si>
  <si>
    <t>三江县丹洲景区提升项目</t>
  </si>
  <si>
    <t>道路提升、古城墙修缮、丹洲书院修缮、闽粤会馆修缮、景区环境整治、柚林提升、环岛游、丹洲古商业街。</t>
  </si>
  <si>
    <t xml:space="preserve">丹洲镇政府   </t>
  </si>
  <si>
    <t>三江县石门冲、甜水寨景区森林康养工程</t>
  </si>
  <si>
    <t>林业生态建设</t>
  </si>
  <si>
    <t>丹洲、斗江</t>
  </si>
  <si>
    <t>石门冲景区、甜水寨景区森林康养工程</t>
  </si>
  <si>
    <t>甜水寨景区原老板重新招来投资，升级改造当中</t>
  </si>
  <si>
    <t>（三）农业工程</t>
  </si>
  <si>
    <t>三江县油茶精深加工项目</t>
  </si>
  <si>
    <t>生态产业园B区</t>
  </si>
  <si>
    <t>油茶综合利用加工项目对茶油、茶粕、茶饼的综合利用和精深加工，达产年生产有机茶油1000吨，年收购原材料茶籽5000吨</t>
  </si>
  <si>
    <t>科工贸</t>
  </si>
  <si>
    <t>三江县油茶“双千”计划项目</t>
  </si>
  <si>
    <t>油茶新造、低改面积。计划完成油茶新造林10万亩、低产林改造5万亩，投入资金3.4亿元。</t>
  </si>
  <si>
    <t>林业局</t>
  </si>
  <si>
    <t>“双高”示范基地建设</t>
  </si>
  <si>
    <t>“双高”示范基地建设。计划创建油茶高产高效示范园15个以上，高产高效示范点30个以上，投入资金1.2亿元。</t>
  </si>
  <si>
    <t>油茶产业路建设</t>
  </si>
  <si>
    <t>油茶产业道路建设。计划建设油茶基地产业路（生产路）500.0km，投入资金4000万元。</t>
  </si>
  <si>
    <t>创办大型人造板加工企业</t>
  </si>
  <si>
    <t>产业园</t>
  </si>
  <si>
    <t>创办大型人造板加工企业2-3家，计划投入资金2亿元。</t>
  </si>
  <si>
    <t>创办中型以上实木家具生产企业</t>
  </si>
  <si>
    <t>创办中型以上实木家具生产企业3家，计划投入资金1.5亿元。</t>
  </si>
  <si>
    <t>三江县易地扶贫搬迁产业扶贫万亩茶园</t>
  </si>
  <si>
    <t>古宜镇泗联、马坪村</t>
  </si>
  <si>
    <t>规划茶园面积1万亩，建设用地1万平方米，总建筑面积1万平方米。茶叶加工厂1万平方米，茶叶种植管理和采收及配套附属设施等</t>
  </si>
  <si>
    <t>2018-2024</t>
  </si>
  <si>
    <t>三江春公司</t>
  </si>
  <si>
    <t>三江县农产品产业链提升及示范基地建设项目</t>
  </si>
  <si>
    <t>茶叶基地道路建设，机械购置，5条大宗红、绿茶叶加工生产线提升，茶叶生产产业链提升，农产品出口基地7000亩，农产品质量安全提升，三江稻田鲤鱼示范基地创建和地标馆建设项目</t>
  </si>
  <si>
    <t>2019-2023</t>
  </si>
  <si>
    <t>区级核心示范区奖补资金建设项目</t>
  </si>
  <si>
    <t>基础设施建设</t>
  </si>
  <si>
    <t>创区办</t>
  </si>
  <si>
    <t>三江县平善村稻鱼种养基地</t>
  </si>
  <si>
    <t>平善村</t>
  </si>
  <si>
    <t>道路建设，绿色防控，稻渔综合种养300亩</t>
  </si>
  <si>
    <t>水产畜牧站</t>
  </si>
  <si>
    <t>三江侗族自治县黄牛养殖项目</t>
  </si>
  <si>
    <t>独峒、高基</t>
  </si>
  <si>
    <t>建设独垌、高基两个黄牛养殖场</t>
  </si>
  <si>
    <t>三江县建设脱贫攻坚精品示范带</t>
  </si>
  <si>
    <t>三江南站易安点等</t>
  </si>
  <si>
    <t>在三江南站易安点、八江镇布央村、独峒镇弄底村等村屯，建设村级污水处理设施、生活垃圾处理设施、风貌改造、美化绿化、水沟巷道硬化、生态停车场、村史馆、电子商务、农耕体验区等项目。</t>
  </si>
  <si>
    <t>三江县高秀、高友、冠小精品示范带</t>
  </si>
  <si>
    <t>高秀、高友、冠小等村屯</t>
  </si>
  <si>
    <t>广西三江县竹产业一体化综合加工项目</t>
  </si>
  <si>
    <t>三江县扶贫生态产业园区</t>
  </si>
  <si>
    <t>项目规划用地60亩，项目建设内容包括建设标准加工厂房、购置加工机械设施、办公和仓库用房、以及其他基础设施项目等内容。</t>
  </si>
  <si>
    <t>三江县脱贫村后续产业发展和扶持</t>
  </si>
  <si>
    <t>扶贫产业基地标准化建设提升工程（含绿色防控、滴灌、农业一体化建设、生产加工）</t>
  </si>
  <si>
    <t>特色农产品加工建设项目</t>
  </si>
  <si>
    <t>提高农产品生产、加工能力，产业链提升等</t>
  </si>
  <si>
    <t>三江县程村大村稻渔综合种养示范基地提升项目</t>
  </si>
  <si>
    <t>扩建园区大门至核心区1.5公里道路，扩建稻渔种养100亩。</t>
  </si>
  <si>
    <t>三江县林溪村稻渔综合种养示范基地提升项目</t>
  </si>
  <si>
    <t>林溪村</t>
  </si>
  <si>
    <t>道路建设，绿色防控，稻渔综合种养300亩。</t>
  </si>
  <si>
    <t>2020－2022</t>
  </si>
  <si>
    <t>三江县坡尾寨稻鱼种养基地</t>
  </si>
  <si>
    <t>坡尾寨</t>
  </si>
  <si>
    <t>独峒、八江、和平三乡镇稻渔（螺）综合种养项目</t>
  </si>
  <si>
    <t>独峒镇、八江镇、和平乡</t>
  </si>
  <si>
    <t>“独峒镇、八江镇、和平乡稻渔（螺）综合种养项目”，目前独峒镇具盘村、八江镇汾水村、和平乡大寨村、清江村已经实施养渔（螺）示范基地。</t>
  </si>
  <si>
    <t>在规划，部分已实施</t>
  </si>
  <si>
    <t>六塘山现代农业核心示范区</t>
  </si>
  <si>
    <t>六塘山</t>
  </si>
  <si>
    <t>打造“两业三区”核心示范区。两业：示范区重点发展特色农业、休闲旅游两大产业。三区：核心示范区划分为三大功能分区——野生葡萄展示区、休闲垂钓体验区、软枝茶油种植区</t>
  </si>
  <si>
    <t>八江镇三村“莲和”万亩油茶基地基础设施建设工程</t>
  </si>
  <si>
    <t>展示厅，培训室，观光亭，体验区，观光路，公厕，基地彩绘、绿化，产业园，民宿，地露营基地，观光长廊，电商及专家室等建设。</t>
  </si>
  <si>
    <t>期前工作已完成</t>
  </si>
  <si>
    <t>八江镇村级集体经济稻鱼综合养殖</t>
  </si>
  <si>
    <t>14个村800亩田埂硬化，标准化鱼坑800个，田间生产步道硬化2000米)</t>
  </si>
  <si>
    <t>八江镇油茶种苗资源库建设</t>
  </si>
  <si>
    <t>①种苗基地50亩；②育苗棚5000㎡；③技术设备，茶果晒场，4、场区1000㎡场地硬化；5、遮阳棚500㎡；6、排水沟1000m；</t>
  </si>
  <si>
    <t>八江镇布央茶旅产业品牌建设</t>
  </si>
  <si>
    <t>品牌建设（八江镇布央茶旅产业品牌建设）</t>
  </si>
  <si>
    <t>八江镇三村“莲和”智慧农业设施建设</t>
  </si>
  <si>
    <t>①监控摄像头50个及配套设施；②气象监测设备一套；③网络建设；④总控室建设，5.绿色防控体系(搭建基地绿色防控体系)</t>
  </si>
  <si>
    <t>程村乡稻渔综合种养项目</t>
  </si>
  <si>
    <t>稻田养鱼、养螺标准化建设，休闲农业配套设施升级</t>
  </si>
  <si>
    <t>未动工</t>
  </si>
  <si>
    <t>程村乡人民政府</t>
  </si>
  <si>
    <t>丹洲柚子产业提升项目</t>
  </si>
  <si>
    <t>丹洲等4个村</t>
  </si>
  <si>
    <t>在丹洲村、板江社区、红路村、板必村等，改造提升老柚树柚子品质8000亩，推广使用水肥一体滴管技术，施用生态肥料、套袋包裹等。</t>
  </si>
  <si>
    <t>已开展试点80亩</t>
  </si>
  <si>
    <t>各村村民委员会</t>
  </si>
  <si>
    <t>三江特色糯稻生产示范项目</t>
  </si>
  <si>
    <t>富禄乡等部分村</t>
  </si>
  <si>
    <t>选择适合发展特色糯稻（大糯、香粳糯、黑糯、紫黑糯、红糯）的村屯，发展特色糯稻，作为旅游特色商品。第一期试种5000亩。</t>
  </si>
  <si>
    <t>三江县中药材培育与种植项目</t>
  </si>
  <si>
    <t>良口、富禄乡等</t>
  </si>
  <si>
    <t>三江县中药材培育与种植项目，重点发展钩藤、七叶一枝花等中药材</t>
  </si>
  <si>
    <t> 三、社会事业</t>
  </si>
  <si>
    <t>（一）教育强基工程</t>
  </si>
  <si>
    <t>三江县古宜镇福桥西幼儿园</t>
  </si>
  <si>
    <t>三江县古宜镇福学路</t>
  </si>
  <si>
    <t>总建筑面积4456平方米，建设幼教综合楼1栋及门卫（晨检室）1间等房屋建筑，室外活动场地及供配电、供排水、停车场及绿化等配套工程。</t>
  </si>
  <si>
    <t>建设用地尚未落实</t>
  </si>
  <si>
    <t>三江县教育局</t>
  </si>
  <si>
    <t>三江县江滨幼儿园</t>
  </si>
  <si>
    <t>三江县司法局背后</t>
  </si>
  <si>
    <t>教学综合楼及生活用房3268平方米，附属设施，购置教学设备</t>
  </si>
  <si>
    <t>选址未确定</t>
  </si>
  <si>
    <t>三江县县直幼儿园整体搬迁</t>
  </si>
  <si>
    <t>侗乡大道与209国道交叉口</t>
  </si>
  <si>
    <t>总建筑面积4456平方米，建设幼教综合楼1栋及门卫等房屋建筑，、室外活动场地及供配电、供排水、停车场及绿化等配套工程。</t>
  </si>
  <si>
    <t>正在选址</t>
  </si>
  <si>
    <t>三江县富安家园幼儿园</t>
  </si>
  <si>
    <t>三江县古宜镇沿山路富安新区旁</t>
  </si>
  <si>
    <t>总建筑面积3530平方米，建设幼教综合楼1栋及门卫等房屋建筑，室外活动场地及供配电、供排水、停车场及绿化等配套工程。</t>
  </si>
  <si>
    <t>2024-2025</t>
  </si>
  <si>
    <t>乡村幼儿园提升工程</t>
  </si>
  <si>
    <t>各乡镇村屯</t>
  </si>
  <si>
    <t>三江县古宜镇第五小学整体搬迁</t>
  </si>
  <si>
    <t>三江县古宜镇西游村附近</t>
  </si>
  <si>
    <t>主要建设2栋教学综合楼、1栋教学实验综合楼、1栋体育馆，以及门卫室、警卫室、架空层停车场,运动场地厕所、连廊、250米环跑道、篮球场、机动车停车位、非机动车停车位、道路、围墙、学校大门、广场，2栋教工宿舍,同时配套建设绿化、供配电、供排水、消防等设施。</t>
  </si>
  <si>
    <t>已开工建设</t>
  </si>
  <si>
    <t>柳州市盛世文化旅游投资有限公司</t>
  </si>
  <si>
    <t>三江县古宜镇第二小学整体搬迁建设项目</t>
  </si>
  <si>
    <t>侗乡大道与209国道交叉口西南侧</t>
  </si>
  <si>
    <t>项目总用地面积42180.21㎡（合63.27亩），总建筑面积17500㎡，主要建设综合教学楼二栋12000㎡，实验综合楼一栋1800㎡，食堂、总务用房、配电房、门卫室、公厕等其他后勤生活用房2250㎡，体育馆1450㎡，以及场地硬化、给排水、供电电讯、停车场、绿化等配套设施工程。</t>
  </si>
  <si>
    <t>三江县古宜镇第六小学</t>
  </si>
  <si>
    <t>富安家园  附近</t>
  </si>
  <si>
    <t>2025-2027</t>
  </si>
  <si>
    <t>三江县古宜镇第七小学（黄排小学）</t>
  </si>
  <si>
    <t>黄排小学</t>
  </si>
  <si>
    <t>项目总用地面积48600㎡（合72.8亩），总建筑面积21060㎡，寄宿制小学，规模1620人，36个教学班。</t>
  </si>
  <si>
    <t>三江县中小学塑胶运动场建设项目</t>
  </si>
  <si>
    <t>各项目学校</t>
  </si>
  <si>
    <t>江川小学1020㎡，资金20.4万元；良口乡小学510㎡，资金10.2；同乐乡小学1020㎡，资金20.4万元；独峒镇小学510㎡，资金10.2万元；古宜镇中心校1020㎡，资金20.4万元；古宜镇二小510㎡，资金10.2万元；大洲小学600㎡，资金12万元；梅林乡小学1020㎡，资金20.4万元；老堡乡小学510㎡，资金10.2万元；丹洲镇小学1020㎡，资金20.4万元；丹洲镇二小510㎡，资金10.2万元；程村乡小学510㎡，资金10.2万元；八江镇小学510㎡，资金10.2万元；高基乡小学1020㎡，资金20.4万元；洋溪乡小学1020㎡，资金20.4万元；和平乡小学1020㎡，资金20.4万元；斗江镇小学1020㎡，资金20.4万元；八江镇中学2040㎡，资金40.8万元；斗江镇中学2040㎡，资金40.8；同乐乡中学1530㎡，资金30.6万元；独峒镇二中1530㎡，资金30.6万元；梅林乡中学1530㎡，资金30.6万元；老堡乡中学1020㎡，资金20.4万元；富禄乡中学1530㎡，资金30.6万元；洋溪乡中学1020㎡，资金20.4万元；古宜镇二中1530㎡，资金30.6万元；古宜镇一中1118㎡（人工草皮铺设），资金22.36万元。</t>
  </si>
  <si>
    <t>三江县古宜镇中学</t>
  </si>
  <si>
    <t>古宜镇中学</t>
  </si>
  <si>
    <t>项目总用地面积3240㎡（合48.6亩），总建筑面积12960㎡，规模1620人，36个教学班。</t>
  </si>
  <si>
    <t>乡镇寄宿制、乡村小规模学校基础提升工程</t>
  </si>
  <si>
    <t>学生宿舍、教学楼、食堂、校门、教师周围房、路灯、电子备课室、球场等建设</t>
  </si>
  <si>
    <t>三江县民族初级中学建设项目</t>
  </si>
  <si>
    <t>400米环形跑道运动场1个、篮球场6个、排球场5个、羽毛球场6个、网球场1个等室外活动场地，以及供配电工程、热水供应系统、开水供应系统、道路及广场铺装、绿化、室外给排水、室外照明、围墙等配套设施。</t>
  </si>
  <si>
    <t>三江县古宜镇第四中学</t>
  </si>
  <si>
    <t>原旧民高校区</t>
  </si>
  <si>
    <t>新建学生宿舍楼，运动场地及附属工程</t>
  </si>
  <si>
    <t>三江县古宜镇第五中学</t>
  </si>
  <si>
    <t>三江县城北端(桂三高速服务站附近）</t>
  </si>
  <si>
    <t>建设规模：总用地面积90000㎡（合134.9亩）；总建筑面积45000㎡；招生规模3 年级， 60教学班，在校生3000人，住校生3000人。建设内容：教学综合楼、实验综合楼、图书馆、体育馆、报告厅、学生宿舍楼、师生食堂、400米环形跑道运动场、篮球场、排球场等室外活动场地，以及配套设施</t>
  </si>
  <si>
    <t>三江县古宜镇第六中学</t>
  </si>
  <si>
    <t>三江县城南端（龙吉村往西游村公路附近）</t>
  </si>
  <si>
    <t>斗江中学改扩建工程</t>
  </si>
  <si>
    <t>原斗江镇中学</t>
  </si>
  <si>
    <t>项目扩建用地，建设内容：新建学生宿舍楼工程1栋，新建教学综合楼1栋。</t>
  </si>
  <si>
    <t>2022-2023</t>
  </si>
  <si>
    <t>三江县三江中学整体搬迁建设项目</t>
  </si>
  <si>
    <t>三江县古宜镇X631石眼砖厂附近</t>
  </si>
  <si>
    <t>建设规模：三江中学总用地面积198974㎡（合298.46亩）；总建筑面积125310㎡，其中地上建筑面积119160㎡、地下建筑面积6150㎡；招生规模3年级，96教学班，在校生4800人，住校生4800人。建设内容：教学综合楼3栋、实验综合楼2栋、综合楼1栋、图书馆1栋、体育馆1座、报告厅1栋、学生公寓10栋、师生食堂1栋、教师公寓3栋等房屋建筑，400米环形跑道运动场1个、篮球场16个、排球场6个等室外活动场地，以及配套设施。</t>
  </si>
  <si>
    <t>三江县民族高中整体搬迁二期工程</t>
  </si>
  <si>
    <t>三江县民族高中</t>
  </si>
  <si>
    <t>建设教学楼1栋、学生宿舍楼1栋、学生食堂扩建、教师公寓楼等</t>
  </si>
  <si>
    <t>正在编制立项、可研、总平图的规划</t>
  </si>
  <si>
    <t>三江县民办高中</t>
  </si>
  <si>
    <t>县城原址</t>
  </si>
  <si>
    <t>三江县特殊教育学校</t>
  </si>
  <si>
    <t>学生活动场地</t>
  </si>
  <si>
    <t>党校建设</t>
  </si>
  <si>
    <t>占地30亩 新建面积10000平方米</t>
  </si>
  <si>
    <t>党校</t>
  </si>
  <si>
    <t>乡土人才孵化训练基地</t>
  </si>
  <si>
    <t>依托县党校、县职业技术学校开展专业技术与管理培训班，实训乡村企业家、种养大户管理人员、能工巧匠、新业态技术培训等3000人次（60天/人），提升乡土人才素质，壮大乡村人才队伍。</t>
  </si>
  <si>
    <t>人社局/乡村振兴局</t>
  </si>
  <si>
    <t>三江县中小学热水饮水工程</t>
  </si>
  <si>
    <t>同乐乡小学（新校区）2栋宿舍楼800床位，原校区1栋200床位热水淋浴设备，资金100万元；洋溪乡小学（新校区）1栋宿舍楼400人，原校区1栋200床位热水淋浴设备，资金60万元；八江镇小学（新校区）4栋宿舍楼800人热水淋浴设备，资金80万元；和平乡小学1栋宿舍楼350人热水淋浴设备，资金40万元；古宜镇第四中学2栋宿舍楼800床位+新建1栋400床位宿舍楼热水淋浴设备，资金120万元；斗江镇中学新建1栋宿舍楼400床位热水淋浴设备，资金40万元；民族实验学校1栋宿舍楼600床位热水淋浴设备，资金60万元；古宜镇第二中学5栋宿舍楼1600床位热水淋浴设备，资金160万元元。</t>
  </si>
  <si>
    <t xml:space="preserve"> （二）医卫利民工程</t>
  </si>
  <si>
    <t>三江县市、县、乡村医联体（医共体）培训综合楼</t>
  </si>
  <si>
    <t>三江县古宜镇宜阳大道2号</t>
  </si>
  <si>
    <t>新建1栋乡村医生培训综合楼（含行政办公、食堂、培训中心等用房），总建筑面积9000㎡。</t>
  </si>
  <si>
    <t>完成项目建议书编制，正在申请立项。</t>
  </si>
  <si>
    <t>卫健局</t>
  </si>
  <si>
    <t>三江县人民医院保障性安居工程</t>
  </si>
  <si>
    <t>三江县古宜镇宜阳大道3号</t>
  </si>
  <si>
    <t>医联体专家、乡村医生培训住宿用房40套，总建筑面积2000㎡。</t>
  </si>
  <si>
    <t>正在申请立项</t>
  </si>
  <si>
    <t>三江县人民医院医养健康服务中心</t>
  </si>
  <si>
    <t>新建医养健康服务中心大楼1栋13层，普通床位规模700床，建筑面积43000㎡。建设内容：普通疗养室、康复训练室、健康宣教室和辅助医疗、设备等配套设施。</t>
  </si>
  <si>
    <t>三江县中医医院中医侗医馆二期传承楼楼建设项目</t>
  </si>
  <si>
    <t>三江县古宜镇侗乡大道65号</t>
  </si>
  <si>
    <t>新建总建筑面积3790平方米，主要建设内容包括：新建一栋医技楼，同时配套供配电、给排水、绿化、道路及硬化、消防及其他附属配套设施等。</t>
  </si>
  <si>
    <t>完成初步设计评审，正在申请初设批复。</t>
  </si>
  <si>
    <t>三江县中医医院中医侗医馆三期中医预防保健馆</t>
  </si>
  <si>
    <t>规划养生设施及多样化的健康服务健身馆用房4000㎡。</t>
  </si>
  <si>
    <t>正在规划中</t>
  </si>
  <si>
    <t>三江县妇幼保健院整体迁建项目（二期）</t>
  </si>
  <si>
    <t>新建总建筑面积约15334.72平方米，其中：门诊保健楼建筑面积9380平方米，地下室建筑面积5954.72平方米（不计容，含人防战时医院3000平方米）。主要建设内容为新建一栋门诊保健楼，以及室外给排水、供配电、绿化、场地硬化道路及停车场、地下人防战时医院等附属配套设施。</t>
  </si>
  <si>
    <t>正在申请工程规划与施工许可证</t>
  </si>
  <si>
    <t>三江县妇幼保健院整体迁建项目（三期）</t>
  </si>
  <si>
    <t>项目总建筑面积19093㎡；拟建设儿童住院大楼、后勤供应中心、后勤服务综合楼，以及相应的附属配套设施。</t>
  </si>
  <si>
    <t>三江县独峒镇中心卫生院医疗保健综合楼建设项目及业务用房扩建项目</t>
  </si>
  <si>
    <t>新建、扩建</t>
  </si>
  <si>
    <t>三江县独峒镇独峒街</t>
  </si>
  <si>
    <t>新建医疗和保健综合楼1栋6层，总建筑面积2800㎡，道路及场地硬化、室外供配电及照明、室外给排水、绿化、及购置医用电梯两台。扩建两层业务用房，扩建总面积500㎡，购置医用电梯1台。</t>
  </si>
  <si>
    <t>医疗综合楼项目已经完成招投标；业务用房扩建项目未能落实资金，暂时未开展。</t>
  </si>
  <si>
    <t>三江县良口乡中心卫生院老年康复保健综合楼建设项目</t>
  </si>
  <si>
    <t>三江县良口乡良口街</t>
  </si>
  <si>
    <t>新建1栋6层康复保健综合楼，总建筑面积2600㎡，道路及场地硬化、室外供配电及照明、室外给排水、绿化及购置医用电梯两台。</t>
  </si>
  <si>
    <t>完成可行性研究报告</t>
  </si>
  <si>
    <t>三江县13个乡镇卫生院老年保健综合楼建设项目</t>
  </si>
  <si>
    <t>各乡镇卫生院院内</t>
  </si>
  <si>
    <t>13个乡镇卫生院建设老年保健、康复综合楼各1栋，总建筑面积12000㎡</t>
  </si>
  <si>
    <t>三江县卫生系统保障性住房建设项目</t>
  </si>
  <si>
    <t>古宜古宜镇福学路、良口乡良口街、富禄乡民强街。</t>
  </si>
  <si>
    <t>县妇幼保健院新建公租房40套，良口乡中心卫生院新建公租房20套，富禄乡中心中心卫生院公租房20套，总建筑面积4000㎡。</t>
  </si>
  <si>
    <t>三江县医疗废物集中处置中心建设项目</t>
  </si>
  <si>
    <t>规划用地约8亩，建设三江县医疗机构医疗废物集中收集、转运、储存和集中处理中心，处理后的垃圾运至垃圾填埋场，按生活垃圾进行填埋，新建业务用房和办公用房1200㎡，购置相关处置设备及运输车辆。</t>
  </si>
  <si>
    <t>三江县乡镇卫生院整体搬迁项目</t>
  </si>
  <si>
    <t>富禄等6个乡镇</t>
  </si>
  <si>
    <t>在富禄、洋溪、同乐、林溪、和平和高基等6个乡镇，按照所在地常住人口每千人1.8张床位、每床位55㎡的规模，异地新建卫生院门诊、医技、住院和老年康复保健综合楼分开的新型功能齐全的乡镇卫生院。总建筑面积20000㎡。</t>
  </si>
  <si>
    <t>2022—2025</t>
  </si>
  <si>
    <t>申请备案、规划设计阶段。</t>
  </si>
  <si>
    <t>三江旭强脑科康复医院</t>
  </si>
  <si>
    <t>规划用地约20亩，按二级医院建设总体规划床位数299张，计划新建门诊、住院、办公和后勤保障综合楼各1栋及附属配套设施等，总建筑面积13000㎡。</t>
  </si>
  <si>
    <t>2021—2023</t>
  </si>
  <si>
    <t>备案项目，规划设计阶段。</t>
  </si>
  <si>
    <t>三江民族医院整体搬迁项目</t>
  </si>
  <si>
    <t>计划申请用地10-15亩，建设门诊医技楼和住院综合楼各1栋及附属配套设施设施，总建筑面积15000㎡，规划床位200张。</t>
  </si>
  <si>
    <t>荣军疗养院</t>
  </si>
  <si>
    <t>项目占地100亩，300张床位。主要建设内容包括新建1栋疗养综合楼，以及大门、围墙、供配电、给排水、道路以及地面硬化、挡土墙、绿化、医疗器械等配套设施。</t>
  </si>
  <si>
    <t>退役军人事务局</t>
  </si>
  <si>
    <t xml:space="preserve"> （三）惠民工程</t>
  </si>
  <si>
    <t>三江县乡镇屯级支部活动场所建设</t>
  </si>
  <si>
    <t>568个屯级支部所在地</t>
  </si>
  <si>
    <t>屯级支部活动场所建设，每个活动场所面积不少于200平方米</t>
  </si>
  <si>
    <t>县委组织部</t>
  </si>
  <si>
    <t>三江县乡镇村级组织活动场所建设</t>
  </si>
  <si>
    <t>新建、改建</t>
  </si>
  <si>
    <t>在全县新建、扩建56个300㎡以上村级组织活动场所</t>
  </si>
  <si>
    <t>三江县县城森林公园提升项目</t>
  </si>
  <si>
    <t>种植多样化的林种</t>
  </si>
  <si>
    <t>三江县残疾人康复中心、残疾人综合服务楼。</t>
  </si>
  <si>
    <t>建设残疾人康复中心1个,残疾人综合服务楼1个，共计建设规模5470m²</t>
  </si>
  <si>
    <t>正落实用地</t>
  </si>
  <si>
    <t>残联</t>
  </si>
  <si>
    <t>乡镇公益性公墓</t>
  </si>
  <si>
    <t>斗江等6个乡镇</t>
  </si>
  <si>
    <t>有斗江镇、林溪镇、八江镇、独峒镇、同乐乡、良口乡、富禄6个乡镇公益性公墓，每个乡镇公墓用地面积500亩，其中含公墓、道路建设、停车场、公墓管理办公设施等</t>
  </si>
  <si>
    <t>民政局</t>
  </si>
  <si>
    <t>三江县城公益性公墓</t>
  </si>
  <si>
    <t>用地面积1000亩，其中含火葬过渡期土葬区、骨灰埋葬区、道路建设、停车场、公墓管理办公设施等</t>
  </si>
  <si>
    <t>正在编制建议书</t>
  </si>
  <si>
    <t>三江县殡仪服务馆</t>
  </si>
  <si>
    <t>用地面积50亩，含办公楼、悼念厅、餐厅、停车场、道路、火葬设施骨灰楼等</t>
  </si>
  <si>
    <t>乡镇综合性养老服务中心</t>
  </si>
  <si>
    <t>斗江等5个乡镇</t>
  </si>
  <si>
    <t>在斗江镇、林溪镇、独峒镇、良口乡、丹洲5个乡镇建立乡镇综合性养老服务中心，每个养老服务中心新建养护楼建筑面积达到5000平方米，设计养老床位300张，建设消防设施，配备完善的养老服务设施</t>
  </si>
  <si>
    <t>“美丽柳州”综合示范村建设项目</t>
  </si>
  <si>
    <t>污水处理、垃圾处理、风貌改造等</t>
  </si>
  <si>
    <t>“厕所革命”项目</t>
  </si>
  <si>
    <t>户厕改造5000户，公厕改造50座</t>
  </si>
  <si>
    <t>三江县程阳八寨景区5A提升工程村民安置地建设项目</t>
  </si>
  <si>
    <t>村民安置地总占地面积148.22亩，实施三通一平及场内路网、排水、排污等公共设施建设</t>
  </si>
  <si>
    <t>三江县传统村落防火综合改造提升项目</t>
  </si>
  <si>
    <t>排查全县传统村落存在火灾隐患突出问题开展综合整治改造提升，绿化美化亮化。</t>
  </si>
  <si>
    <t>三江县公共卫生厕改工程项目</t>
  </si>
  <si>
    <t>主要建设三江县县城管辖范围居民集中居住无害化卫生厕所8座。新建4座、改建设4座无害化卫生厕所，在三江县城内逐渐投入使用，服务人口约10万人。</t>
  </si>
  <si>
    <t>执法局</t>
  </si>
  <si>
    <t>农贸市场建设及改造</t>
  </si>
  <si>
    <t>为提升乡镇农贸市场，改善农贸市场环境，在各乡镇新建及改造20座农贸市场</t>
  </si>
  <si>
    <t>县级妇女儿童活动中心</t>
  </si>
  <si>
    <t>寻江半岛</t>
  </si>
  <si>
    <t>妇女儿童中心建筑面积1488.83平方米，建设内容：设有多媒体功能室、心理疏导室、书画室、舞蹈室、健身房、儿童之家、妇女之家、办公室等功能室。（与文化体育活动中心整合资源合建）</t>
  </si>
  <si>
    <t>2021－2023</t>
  </si>
  <si>
    <t>县发改正在做前期</t>
  </si>
  <si>
    <t>县妇联</t>
  </si>
  <si>
    <t>三江县红星美凯龙文旅商业综合体项目</t>
  </si>
  <si>
    <t>白石寨片区</t>
  </si>
  <si>
    <t>项目规划用地253亩，项目建设主要内容为美凯龙家居、商业综合广场、城市书香、房地产开发四大板块</t>
  </si>
  <si>
    <t>三江县浔江半岛综合体项目</t>
  </si>
  <si>
    <t>A地块规划用地约39亩，建筑总面积约110000平米，B地块规划用地约77亩，建筑总面积约31万平米，建筑内容为住宅、商业及其他配套用房。</t>
  </si>
  <si>
    <t>三江县县城易地扶贫搬迁工程（五期）配套项目侗安家园文化广场</t>
  </si>
  <si>
    <t>项目用地总面积为3199.57㎡（约4.8亩）。主要建设内容戏台、篮球场、文化长廊、羽毛球场、健身设施、凉亭、场地硬化及绿化等配套设施。</t>
  </si>
  <si>
    <t>三江电力有限责任公司</t>
  </si>
  <si>
    <t>三江县人才市场大厦</t>
  </si>
  <si>
    <t>总建筑面积2500平米，以及300平米的停车场，线上招聘信息平台建设</t>
  </si>
  <si>
    <t>2022-2022</t>
  </si>
  <si>
    <t>筹备中</t>
  </si>
  <si>
    <t>人社局</t>
  </si>
  <si>
    <t>紧缺人才公寓</t>
  </si>
  <si>
    <t>周转房200套，建筑面积1400平米</t>
  </si>
  <si>
    <t>加油站建设</t>
  </si>
  <si>
    <t>在各乡镇建设加油站，拟建15个加油站。</t>
  </si>
  <si>
    <t xml:space="preserve"> （四）文化体育工程</t>
  </si>
  <si>
    <t>三江非遗文化产业园</t>
  </si>
  <si>
    <t>建设中国（三江）侗族博物馆，项目占地80亩，建筑面积13000㎡，十个主题内容，完整地对侗族建筑文化、饮食文化、服饰文化、民族风情等方面进行面展示</t>
  </si>
  <si>
    <t>编制项目建议书</t>
  </si>
  <si>
    <t>三江县新时代文明实践中心</t>
  </si>
  <si>
    <t>项目用地98.7亩，建筑面积30000平方米，主要以侗族建筑风格为主，内设成列展览区及风情演艺区。</t>
  </si>
  <si>
    <t>三江县融媒体中心</t>
  </si>
  <si>
    <t>项目用地20亩，建筑面积6000平方米。</t>
  </si>
  <si>
    <t>正编制项目规划及资金预算</t>
  </si>
  <si>
    <t>宣传部</t>
  </si>
  <si>
    <t>三江县文化体育中心项目</t>
  </si>
  <si>
    <t>占地面积116063平方米（约174.09亩），一期建设内容为体育场、看台、停车场等；二期建设内容为体育馆、训练馆、游泳馆、文化馆、图书馆、科技馆、工人文化宫和少年宫。</t>
  </si>
  <si>
    <t>三江县全民健身道路改扩建工程</t>
  </si>
  <si>
    <t>浔江半岛公园连接福禄寺健身步道，建设内容包括新建凉亭、道路工程、亮化工程等</t>
  </si>
  <si>
    <t>三江县月也公园</t>
  </si>
  <si>
    <t>县城侗乡大道与滨江大道交汇处西北侧</t>
  </si>
  <si>
    <t>项目规划总用地面积合495亩，建设内容包括：修复山体完成绿化、彩化面积约100亩，完善路水电等配套基础设施，环境提升及休闲节点的塑造。建设主园路长约1千米、宽4米，支路长500米、宽2.5米，打造儿童欢乐广场和七彩乐园，情侣浪漫花架廊；营造集散疏林草坪5000平方米；建设浔江楼、览胜阁、观江台、驿站各、山林音乐厅各1个。</t>
  </si>
  <si>
    <t>完成规划、立项、可以批复，土地正在办理中，待上土储会。</t>
  </si>
  <si>
    <t>文化教育项目</t>
  </si>
  <si>
    <t>丹洲等6个乡镇</t>
  </si>
  <si>
    <t>丹洲、程村、古宜、斗江、良口、老堡6个乡镇，建设内容有：篮球场6个、文化楼11个，戏台2个、文化室2个、文化长廊12个、龙舟陈列馆1个等</t>
  </si>
  <si>
    <t>三江县侗族村寨申报世界文化遗产项目</t>
  </si>
  <si>
    <t>列入中国申报世界文化遗产预备名录的马鞍、平寨、岩寨、高友、高秀、高定、车寨等村寨进行保护、主要建设内容：文化传承、文物保护、村寨基础设施建设、产业扶持、展示、监测和环境整治等。</t>
  </si>
  <si>
    <t>三江县三省坡民族文化生态保护区申报项目</t>
  </si>
  <si>
    <t>联合黔湘周边县联合申报国家级三省坡民族文化生态保护区。内容有：划定保护区三江片区村落、遗产、非遗范围及资源评价；提出保护内容及建设方案；编制申报文本及召开学术研讨会等。</t>
  </si>
  <si>
    <t>三江县村级“三馆”建设项目</t>
  </si>
  <si>
    <t>全县165个行政村建设博物馆、非遗传承展示馆、村史馆“三馆”。建设内容三馆一体，建筑面积500平方米左右，配备相关设施及布展内容等。</t>
  </si>
  <si>
    <t>斗江镇体育健身工程</t>
  </si>
  <si>
    <t>斗江镇各村屯</t>
  </si>
  <si>
    <t>体育健身场所、设施</t>
  </si>
  <si>
    <t>列入斗江镇十三五项目库</t>
  </si>
  <si>
    <t>文体广旅局、发改局</t>
  </si>
  <si>
    <t>体育健身器材</t>
  </si>
  <si>
    <t>全县各村屯</t>
  </si>
  <si>
    <t>各村体育健身器材</t>
  </si>
  <si>
    <t>各乡镇村级农家书屋建设</t>
  </si>
  <si>
    <t>13个行政村</t>
  </si>
  <si>
    <t>平传村、寨准村、光辉村、文大村、泗联村、马坪村、古皂村、洲北村、西游村、大竹村、大洲村、黄排村、周坪村建设行政村农家书屋工程80㎡，13座</t>
  </si>
  <si>
    <t>准备阶段</t>
  </si>
  <si>
    <t>古宜镇人民政府</t>
  </si>
  <si>
    <t>乡镇村级健身器材建设</t>
  </si>
  <si>
    <t>各乡镇行政村</t>
  </si>
  <si>
    <t>在全县165个行政村安装健身器材，丰富乡村文体活动，提高居民身体素质</t>
  </si>
  <si>
    <t xml:space="preserve"> （五）棚户区改造、保障性安居工程</t>
  </si>
  <si>
    <t>旧城改造项目（一期）</t>
  </si>
  <si>
    <t>河西老城区</t>
  </si>
  <si>
    <t>对古宜大桥、兴宜北待、宜阳大桥成片街区进行改造，规划改造用地面积约8.5万平方米（约128亩）。拆除部分或全部建筑物和构筑物，拓宽城市道路，新建各种必要的城市设施。</t>
  </si>
  <si>
    <t>三江县2021老旧小区改造工程</t>
  </si>
  <si>
    <t>对三江县林业局大院、交通局大院、地税局大院、农业局大院进行主体及配套设施改造。</t>
  </si>
  <si>
    <t>实施阶段</t>
  </si>
  <si>
    <t>三江县2022老旧小区改造项目</t>
  </si>
  <si>
    <t>对中国人民银行大院、古宜镇卫生院、河西派出所大院、统计局大院、电信局大院、畜牧水产局大院、物价局大院、气象局大院、粮食局大院、电力公司宿舍1、电力公司宿舍2、农业机械局大院进行主体及配套设施改造。</t>
  </si>
  <si>
    <t>县城河西旧城改造工程（二期）</t>
  </si>
  <si>
    <t>1、根据总规划对旧城建筑轻重缓急进和改造续建。2、根据总规划对市政道路及综合管网轻重缓急进和改造续建。</t>
  </si>
  <si>
    <t>三江县新建乡镇干部周转住房</t>
  </si>
  <si>
    <t xml:space="preserve">1.2021年新建周转住房132套（丹洲镇26套、程村乡20套、高基瑶族乡20套、良口乡44套、洋溪乡22套）；
2.2022年新建周转住房96套（古宜镇24套、斗江镇34套、和平乡8套、同乐苗族乡30套）。                            </t>
  </si>
  <si>
    <t xml:space="preserve"> 四、生态环保</t>
  </si>
  <si>
    <t xml:space="preserve"> （一）国土开发与保护工程</t>
  </si>
  <si>
    <t>三江县国土空间规划</t>
  </si>
  <si>
    <t>编制一个县级、15个乡镇级规划成果包括规划成果包括文本、图件、说明书、附件以及数据库</t>
  </si>
  <si>
    <t>三江县地质灾害隐患点综合治理项目</t>
  </si>
  <si>
    <t>地质灾害综合治理</t>
  </si>
  <si>
    <t>老堡乡白文村等12处（单位）</t>
  </si>
  <si>
    <t>1.老堡乡白文村；2.月亮街南段；3.思源小区；4.同乐乡净代村净代小学；5.老堡乡白文村古这小学；6.洋溪波里小学；7.和平乡和平村委；8.古宜镇卫计局至江岸丽苑；9.古宜镇苏城旱桥头；10.独峒镇具盘村；11.林溪镇程阳村；12.良口乡仁塘村。对上述单位不稳定斜坡地质灾害治理工程。建设内容：抗滑桩、格构锚杆、挡土墙、截排水沟工程。</t>
  </si>
  <si>
    <t>项目正在进行施工阶段，6个项目已完成初步验收。</t>
  </si>
  <si>
    <t>数字三江地理空间框架建设项目</t>
  </si>
  <si>
    <t>1.主要建设内容：数字三江地理空间框架建设；2.规模：一库、一平台、三个示范应用建设</t>
  </si>
  <si>
    <t>项目开始进场开展工作</t>
  </si>
  <si>
    <t>农村不动产确权登记</t>
  </si>
  <si>
    <t>自然资源确权登记</t>
  </si>
  <si>
    <t>全县范围</t>
  </si>
  <si>
    <t>符合“房屋一体”发证条件的农村宅基地和集体建设用地登记颁证率达到90%，基本实现“应登尽登”。</t>
  </si>
  <si>
    <t>已进场开展工作</t>
  </si>
  <si>
    <t>森林防火基础设施建设工程</t>
  </si>
  <si>
    <t>森林防火基础设施建设工程1500万元</t>
  </si>
  <si>
    <t xml:space="preserve"> （二）环境综合整治工程</t>
  </si>
  <si>
    <t>三江县四甲河（桐叶、板瓦段）生态清洁小流域水土保持综合治理工程</t>
  </si>
  <si>
    <t>治理水土流失面积14.81平方千米，占流失面积100%，河道综合治理1.42千米，田间道路整治150米，人行道路整治176.5米，林草措施：红枫38棵，洋紫荆80颗：3、封禁治理措施：封禁治理标志牌6座，宣传牌50块等。</t>
  </si>
  <si>
    <t>已完工</t>
  </si>
  <si>
    <t>生态建设与环境保护项目</t>
  </si>
  <si>
    <t>全县15个乡镇，污水处理、排水沟、中型化粪池、库区环境美化、绿化等</t>
  </si>
  <si>
    <t>水土保持项目</t>
  </si>
  <si>
    <t>在全县15个乡镇新建防洪堤、新建生活码头、河堤沿岸种植景观灌木等</t>
  </si>
  <si>
    <t>三江县古宜镇、高基乡等6个乡镇土地综合整治项目</t>
  </si>
  <si>
    <t>土地综合整治项目</t>
  </si>
  <si>
    <t>古宜镇、高基乡等6个乡镇</t>
  </si>
  <si>
    <t>一、土地平整工程；二、灌溉与排水工程；三、田间道路工程；四、其他工程。</t>
  </si>
  <si>
    <t>部分已立项，正在前期测量和设计阶段</t>
  </si>
  <si>
    <t>三江县斗江镇思欧村土地综合整治项目</t>
  </si>
  <si>
    <t>斗江镇思欧村</t>
  </si>
  <si>
    <t>正在施工</t>
  </si>
  <si>
    <t>三江县高基乡等2个乡镇土地综合整治项目</t>
  </si>
  <si>
    <t>八江镇马胖村、斗江镇思欧村</t>
  </si>
  <si>
    <t>一、土地平整工程；二、灌溉与排水工程新建农渠；三、田间道路工程新建田间次道、生产道、生产路。四、农田防护和生态保护工程；五、其他工程建标志牌1座。</t>
  </si>
  <si>
    <t>三江县古宜镇泗联村土地综合整治项目</t>
  </si>
  <si>
    <t>古宜镇泗联村</t>
  </si>
  <si>
    <t>一、土地平整工程。坡改梯32.2799公顷。二、灌溉。排水工程新建农渠4条1421米，新建农沟2条648米；三、田间道路工程新建田间次道1条1655米，新建生产路3条2256米，新建人行步梯17条3846米，排水涵洞3座。</t>
  </si>
  <si>
    <t>古宜镇、程村乡土地综合整治项目</t>
  </si>
  <si>
    <t>古宜镇寨准村和程村乡大树村</t>
  </si>
  <si>
    <t>一、土地平整工程坡改梯49.4786公顷；二、灌溉与排水工程新建农渠5条1827米，新建农沟1条262米；三、田间道路工程新建田间次道1条1644米，新建生产道11条5840米；四、农田防护和生态保护工程。</t>
  </si>
  <si>
    <t>三江县丹州镇等15个乡镇危旧房拆除城乡建设用地增减挂钩项目（三清三拆）</t>
  </si>
  <si>
    <t>城乡建设用地增减挂钩项目</t>
  </si>
  <si>
    <t>丹州镇等15个乡镇</t>
  </si>
  <si>
    <t>一、土地平整工程</t>
  </si>
  <si>
    <t>三江侗族自治县古宜镇平传村等3个村土地综合整治项目</t>
  </si>
  <si>
    <t>古宜镇平传村、八江镇高迈村</t>
  </si>
  <si>
    <t>正在财政评审</t>
  </si>
  <si>
    <t>公园城市园林绿化</t>
  </si>
  <si>
    <t>三江侗族自治县县城规划区内</t>
  </si>
  <si>
    <t>整个县城街道原绿化提升改造及新开发区园林绿化建设（其中含：森林公园2个、民族特色公园4个），建设规模为2000亩。</t>
  </si>
  <si>
    <t>三江县良口乡和里村和南寨村农村土地综合整治与生态修复工程项目</t>
  </si>
  <si>
    <t>良口乡和里村、南寨村</t>
  </si>
  <si>
    <t>一、对项目区农田基础设施进行提升改造。二、开垦图斑面积，预计新增耕地32.6459公顷。三、取清表、翻耕、培肥、完善水利和交通基础设施等措施将水毁农田恢复为优质耕地。四、建设用地增减挂钩项目。五、高山稻渔示范基地建设项目。六、道路交通建设项目。七、村庄基础设施建设项目。八、公共服务设施建设项目。九、乡村风貌改善工程。十、安全防灾建设项目。十一、产业发展建设项目。十二、生态修复项目。</t>
  </si>
  <si>
    <t>正在开展规划设计</t>
  </si>
  <si>
    <t>三江县同乐苗族乡净代村土地综合整治项目</t>
  </si>
  <si>
    <t>同乐苗族乡净代村</t>
  </si>
  <si>
    <t>正在施工招投标</t>
  </si>
  <si>
    <t>三江县斗江镇白言村农村土地综合整治与生态修复工程项目</t>
  </si>
  <si>
    <t>斗江镇白言村</t>
  </si>
  <si>
    <t>宜耕后备资源开发、低效园地和残次林地改造、城乡增减挂钩、水环境综合治理、村庄环境整治、高标农田建设、养殖业发展配套等</t>
  </si>
  <si>
    <t>计划申报阶段</t>
  </si>
  <si>
    <t>三江县八江镇布央村农村土地综合整治与生态修复工程项目</t>
  </si>
  <si>
    <t>正在申报入库</t>
  </si>
  <si>
    <t>三江国家一般气象站综合改善项目</t>
  </si>
  <si>
    <t>1.业务楼维修改造工程。2.监控系统安装工程。3.院内场地道路硬化约2000平米。4.人工影响天气业务和公共气象服务业务楼建设工程。</t>
  </si>
  <si>
    <t>气象局</t>
  </si>
  <si>
    <t>1.新建防灾减灾综合业务楼及配套设施；2.维修改造工程；3.监控系统安装工程；4.院内场地道路硬化工程。</t>
  </si>
  <si>
    <t>已立项</t>
  </si>
  <si>
    <t>三江县八江镇人工影响天气标准化作业站</t>
  </si>
  <si>
    <t>项目规划用地面积约3000平方米，总建筑面积101平方米。新建1栋单层作业站房，以及大门、围墙、挡土墙、发射平台、观测场、道路及地面硬化、绿化工程、室外给排水、室外供电工程、防雷工程及其他附属设施等。</t>
  </si>
  <si>
    <t>国家宜居宜游气候品牌项目</t>
  </si>
  <si>
    <t>开展三江县宜居宜游气候评估论证，打造国家级别有“侗”天的气候品牌，</t>
  </si>
  <si>
    <t>三江国家气象观测站迁建项目</t>
  </si>
  <si>
    <t>三江县城河东福禄山导航站山顶上</t>
  </si>
  <si>
    <t>已完成观测场地建设</t>
  </si>
  <si>
    <t xml:space="preserve"> （三）污水处理工程</t>
  </si>
  <si>
    <t>三江县浔江半岛片区污水治理工程</t>
  </si>
  <si>
    <t>建设污水处理厂1座，总处理规模为8000立方米/天，其中近期6000立方米/天（2019年-2025年），远期增加至8000立方米/天（2025年-2035年），配套建设污水管网3685米，雨水管380米。</t>
  </si>
  <si>
    <t>三江县城原污水处理提标技改工程</t>
  </si>
  <si>
    <t>原污水处理厂</t>
  </si>
  <si>
    <t>由原设计规模10000m³/d扩建处理规模至20000m³/d。</t>
  </si>
  <si>
    <t>三江县县城污水处理厂提标扩建及河东片区污水处理工程</t>
  </si>
  <si>
    <t>三江县县城污水处理厂技改规模10000立方米/天，扩建用地新增配套污水处理设施，设计规模为10000立方米/天，并在周坪口片区新建规模为8000立方米/天的污水处理厂。</t>
  </si>
  <si>
    <t>三江县城周坪片区污水处理厂工程</t>
  </si>
  <si>
    <t>三江县周坪片区</t>
  </si>
  <si>
    <t>新建一座日处理规模为8000m³/d污水处理厂</t>
  </si>
  <si>
    <t>乡村污水处理设施项目</t>
  </si>
  <si>
    <t>全县乡镇和行政村</t>
  </si>
  <si>
    <t>在全县15个乡镇、165个行政村及300户以上自然村建设和完善污水处理设施，提升村庄污水处理能力，全覆盖建设污水处理设施建设相关配套管网等</t>
  </si>
  <si>
    <t>周坪片区给排水工程</t>
  </si>
  <si>
    <t>周坪片区</t>
  </si>
  <si>
    <t>① 雨水工程总长610m，其中D1800管长100m，D2000管长510m；污水工程D1200顶管长320m，D500污水管长900m,两根过江D1000污水管单根长40m。污水提升泵房8000t/d一座</t>
  </si>
  <si>
    <t>三江县雅谷路-悦江路内涝排水管整治工程</t>
  </si>
  <si>
    <t>新建两段雨水管，增设双雨水口，清理盖板沟内的垃圾和污泥等。</t>
  </si>
  <si>
    <t>浔江半岛片区给排水工程</t>
  </si>
  <si>
    <t>新建污水管网D500-800,总长6000m，新建雨水管网D500-1200,总长5000m。</t>
  </si>
  <si>
    <t>三江县南站社区项目</t>
  </si>
  <si>
    <t>建设用地面积3334.24平方米，总建筑面积3575.15平方米，主要建设内容包括社区公共服务中心用房，社区居委会办公用房等附属设施</t>
  </si>
  <si>
    <t>已完成可研批复</t>
  </si>
  <si>
    <t>南站片区给排水工程</t>
  </si>
  <si>
    <t>新建雨水管网D600-1200，总长5000m，新建污水管网D400，总长5000m。</t>
  </si>
  <si>
    <t>五个镇级污水处理厂二期工程</t>
  </si>
  <si>
    <t>三江县5个镇</t>
  </si>
  <si>
    <t>建设排污支管网</t>
  </si>
  <si>
    <t>九个乡级污水处理厂项目及配套管网设施</t>
  </si>
  <si>
    <t>三江县9个乡</t>
  </si>
  <si>
    <t>完善（同乐乡、和平乡、富禄乡、高基乡、梅林乡、洋溪乡、程村乡、老堡乡、良口乡）乡一级集镇污水处理设施，按照合理的处理规模建设污水处理厂，完善相关配套设施及管网。</t>
  </si>
  <si>
    <t>计划开展前期项目立项、可研等前期工作</t>
  </si>
  <si>
    <t>三江县沿山路至二圣桥内涝治理工程</t>
  </si>
  <si>
    <t>河道治理范围为沿山路至二圣桥段，总长度约700米。建设内容包括：对河道断面较窄的河段进行扩宽处理、对土石泥砂淤积较严重的河段进行疏浚处理、完善护岸结构及防护措施等相关内容。</t>
  </si>
  <si>
    <t>三江县河东污水治理二期工程</t>
  </si>
  <si>
    <t>建设1个污水处理站，日处理量在0.5万立方米/d，管网工程等。</t>
  </si>
  <si>
    <t>三江县城污水处理厂扩建提标工程</t>
  </si>
  <si>
    <t>扩建项目由原来1.0万立方米/d扩建至2.5万立方米/d。</t>
  </si>
  <si>
    <t>三江县扶贫生态产业园污水处理厂</t>
  </si>
  <si>
    <t>程村</t>
  </si>
  <si>
    <t>建设日处理5000吨污水处理厂项目</t>
  </si>
  <si>
    <t>三江县程阳八寨生活污水治理项目</t>
  </si>
  <si>
    <t>程阳八寨景区</t>
  </si>
  <si>
    <t>共建设小型污水处理站7个，污水处理站总规模按640立方米/天规模设计，污水管网总长35.73千米。</t>
  </si>
  <si>
    <t xml:space="preserve"> （四）垃圾处理工程</t>
  </si>
  <si>
    <t>三江县农村垃圾处置设施</t>
  </si>
  <si>
    <t>总用地面积4500平方米，建造40个垃圾焖化炉及附属设施，购置120辆垃圾收集车及其他垃圾处理设备。</t>
  </si>
  <si>
    <t>三江县村级垃圾处理项目</t>
  </si>
  <si>
    <t>全县相关70个村屯</t>
  </si>
  <si>
    <t>三江县生活垃圾处理设施建设、垃圾处理设备购置，附属配套设施建设等</t>
  </si>
  <si>
    <t>完成选址规划</t>
  </si>
  <si>
    <t>三江县乡镇片区垃圾处理中心</t>
  </si>
  <si>
    <t>14个乡镇</t>
  </si>
  <si>
    <t>三江县餐厨垃圾处理厂</t>
  </si>
  <si>
    <t>三江县古宜镇大竹村</t>
  </si>
  <si>
    <t>建设餐厨垃圾预处理系统，处理规模为餐厨垃圾60吨/天，服务对象为全县城及各乡镇餐厨行业及居民餐厨垃圾无害化处理，服务人口约40万人。</t>
  </si>
  <si>
    <t>已完成选址、项目建议书、正在开展可研评审工作。</t>
  </si>
  <si>
    <t>三江县建筑垃圾消纳场</t>
  </si>
  <si>
    <t>主要建设建筑垃圾消纳场主体工程设施、配套工程设施，生产管理服务设施、设备、车辆等。项目总规模为日处理建筑垃圾2000吨服务对象为全县城及各乡镇建筑垃圾中转，服务人口约30万人。</t>
  </si>
  <si>
    <t xml:space="preserve"> （五）废弃物再生利用工程</t>
  </si>
  <si>
    <t> 五、社会治理和其他项目</t>
  </si>
  <si>
    <t>三江县公安局民警培训中心（基地）建设项目</t>
  </si>
  <si>
    <t>项目总建筑面积约26000平方米，建设业务用房。</t>
  </si>
  <si>
    <t>公安局</t>
  </si>
  <si>
    <t>三江县监管中心建设项目</t>
  </si>
  <si>
    <t>项目建筑总面积为10551.98平方米。其中，业务主楼（共6层）建筑面积8100.00平方米。业务副楼（共2层）建筑面积1300.00平方米。项目配套附属设施等。</t>
  </si>
  <si>
    <t>项目建议书、可行性研究报告</t>
  </si>
  <si>
    <t>三江县公安局乡镇派出所建设项目</t>
  </si>
  <si>
    <t>丹洲镇、林溪镇、古宜镇、八江镇、老堡乡、洋溪乡、独峒镇、斗江镇、高基乡、同乐乡、梅林乡、福禄乡、和平乡等</t>
  </si>
  <si>
    <t>部分乡镇已完成前期工作</t>
  </si>
  <si>
    <t>三江县公安局天网工程等信息化建设项目</t>
  </si>
  <si>
    <t>新增500个天网探头</t>
  </si>
  <si>
    <t>三江县交通监管中心</t>
  </si>
  <si>
    <t>大树村</t>
  </si>
  <si>
    <t>项目用地总规划面积34.37亩，总建筑面积10680.13平方米，其中地上建筑面积10222.89平方米，地下建筑面积457.24平方米。主要建设内容为：1栋主楼，1栋附楼，及配套设施建设等。</t>
  </si>
  <si>
    <t>三江县交警大队高速中队</t>
  </si>
  <si>
    <t>三江北</t>
  </si>
  <si>
    <t>项目建筑面积1476平方米</t>
  </si>
  <si>
    <t>三江县森林公安局业务技术用楼建设项目</t>
  </si>
  <si>
    <t>项目占地面积约4亩，总面积800平方米。主要建设：停车场、办案区、绿化、排水等配套附属设施</t>
  </si>
  <si>
    <t>广西壮族自治区良口环桂公安检查站</t>
  </si>
  <si>
    <t>良口检查站、安检大棚、露天生态停车场、场内道路、绿化、给排水、供电及其他配套服务设施，项目占地面积10773.90㎡（约16.16亩），建筑面积约1390.48㎡。</t>
  </si>
  <si>
    <t>完成前期工作</t>
  </si>
  <si>
    <t>广西壮族自治区三江北环桂公安检查站项目</t>
  </si>
  <si>
    <t>三江北高速出口</t>
  </si>
  <si>
    <t>项目规划用地面积3527.24平方米（约5.29亩），建筑总面积3527平方米，建设内容有营房、犬舍及配套设施建设</t>
  </si>
  <si>
    <t>三江县公安局交通管理大队高速大队业务技术用房建设项目</t>
  </si>
  <si>
    <t>项目总建筑面积约15000平方米。业务主楼：业务用房及办案区和涉案车辆停车场。</t>
  </si>
  <si>
    <t>三江县看守所</t>
  </si>
  <si>
    <t>项目总建筑面积约9792平方米，监区、讯问楼、综合楼。</t>
  </si>
  <si>
    <t>司法信息化建设项目</t>
  </si>
  <si>
    <t>看守所、拘留所、戒毒所信息化项目建设</t>
  </si>
  <si>
    <t>三江县公安局河东派出所</t>
  </si>
  <si>
    <t>项目总占地面积3331.9平方米，建筑面积约1668.47平方米。建设内容包括业务技术用房及附属工程。</t>
  </si>
  <si>
    <t>项目建议书</t>
  </si>
  <si>
    <t>三江县公安局河西派出所</t>
  </si>
  <si>
    <t>项目总占地面积4031.64平方米（合6亩），建筑面积约1652平方米。建设内容包括业务技术用房及附属工程。</t>
  </si>
  <si>
    <t>完成项目建议书、可研报告</t>
  </si>
  <si>
    <t>三江县公安局乡镇派出所</t>
  </si>
  <si>
    <t>八江、独峒、老堡、洋溪、福禄、斗江、同乐、梅林、高基等派出所</t>
  </si>
  <si>
    <t>完成项目建议书、可行研报告</t>
  </si>
  <si>
    <t>三江县涉案财物管理中心</t>
  </si>
  <si>
    <t>项目占地面积约10亩</t>
  </si>
  <si>
    <t>三江县光荣院</t>
  </si>
  <si>
    <t>项目占地10亩，100张床位。主要建设内容包括新建1栋综合楼，以及配套设施。</t>
  </si>
  <si>
    <t>三江县退役军人创业培训基地</t>
  </si>
  <si>
    <t>占地500亩，创客空间、业务洽谈室、退役军人创业企业(项目)办公场所；项目展示区、创业培训区等。</t>
  </si>
  <si>
    <t>烈士纪念设施</t>
  </si>
  <si>
    <t>各乡镇烈士陵园纪念碑</t>
  </si>
  <si>
    <t>维修碑体腐化，地面砖体塌陷，围栏断裂。</t>
  </si>
  <si>
    <t>烈士陵园（红色教育基地）</t>
  </si>
  <si>
    <t>项目占地200亩，建县级烈士陵园。</t>
  </si>
  <si>
    <t>三江县退役军人服务中心业务楼</t>
  </si>
  <si>
    <t>占地面积10亩，办公场所、业务大厅、接待室、荣誉室、陈列室、活动室和业务办公等。</t>
  </si>
  <si>
    <t>三江县人民法院搬迁项目</t>
  </si>
  <si>
    <t>占地20亩，建设内容为法院整体搬迁及附属设施</t>
  </si>
  <si>
    <t>土地尚未落实</t>
  </si>
  <si>
    <t>法院</t>
  </si>
  <si>
    <t>三江县社区矫正培训中心（基地）建设项目</t>
  </si>
  <si>
    <t>项目占地建筑面积约2000平方面，用地2亩，建设社区矫正对象教育培训基地业务用房</t>
  </si>
  <si>
    <t>司法局</t>
  </si>
  <si>
    <t>三江县福学消防站</t>
  </si>
  <si>
    <t>项目建设用地面积约6746.89平方米(合10.12亩)，总建筑面积1273.80平方米。主要建设内容为：1栋消防综合楼(含业务用房及业务附属用房、辅助用房)，面积1066.80平方米;1栋训练塔，面积198平方米，警卫室1个，面积9平方米;同时配套建设供配电、给排水、消防、道路及铺装、训练场、跑道、篮球场、大门、围墙、停车位、绿化等。</t>
  </si>
  <si>
    <t>已获得发改局关于三江县福学消防站可行性研究报告的批复（三发改字〔2020〕114号），已获得消防救援总队立项批复，正在推进征地工作。</t>
  </si>
  <si>
    <t>消防救援大队</t>
  </si>
  <si>
    <t>三江县市场监督管理局各市场监管所食品安全检测技术和食品安全科普宣传用房项目</t>
  </si>
  <si>
    <t>古宜等9个乡镇</t>
  </si>
  <si>
    <t>在古宜镇、八江镇、独峒镇、高基乡、和平乡、程村乡、老堡乡、洋溪乡、梅林乡9个乡镇实施，项目总用地面积800㎡ （每个所100㎡），总建筑面积2400㎡（每个所300㎡），配备办公室、接待室、档案室、询问室、快检室、会议室及生活区等</t>
  </si>
  <si>
    <t>市场监管局</t>
  </si>
  <si>
    <t>三江县应急指挥中心（应急装备物资储备仓库）</t>
  </si>
  <si>
    <t>县城内</t>
  </si>
  <si>
    <t>本项目规划用地面积约4777.21㎡（约7.16亩），建筑总面积3912㎡，其中新建业务综合楼建筑面积2792㎡，物资仓库960㎡，门卫室、室外供配电、室外给排水、道路及停车场及其他附属配套设施等。</t>
  </si>
  <si>
    <t>项目建议书已批复，正在可研评审、项目选址等工作。</t>
  </si>
  <si>
    <t>应急局</t>
  </si>
  <si>
    <t>2020-2025年农村消防工程及消防器材项目</t>
  </si>
  <si>
    <t>三江县村寨防火提升改造工程水改维修项目：新敷设水源管293930米，新建及维修消防管网355290米，新建水池或维修水池13160m3，新建露天水池188个，消防栓增加4448个，消防枪增加1503个，消防水带需增加 5332条，消防机需增加314台。</t>
  </si>
  <si>
    <t>环卫综合停车场</t>
  </si>
  <si>
    <t>古宜镇龙吉大道</t>
  </si>
  <si>
    <t>主要建设车辆管理房、仓库、车辆维修车间、车辆洗车场及围墙，建设面积40亩。</t>
  </si>
  <si>
    <t>三江县市民服务中心</t>
  </si>
  <si>
    <t>占地面积20亩，大型综合性“一站式”政务公共服务中心，内设有三江县政务服务中心、7个政务服务分中心、办税大厅、政务信息公开查询中心、档案室、接待室、陈列室、活动室和业务培训等。</t>
  </si>
  <si>
    <t>行政审批局</t>
  </si>
  <si>
    <t>12309检察服务中心</t>
  </si>
  <si>
    <t>检察院办公楼正面</t>
  </si>
  <si>
    <t>预计建设两层办公楼（包括地下停车场以及所有办公所需设备）</t>
  </si>
  <si>
    <t>检察院</t>
  </si>
  <si>
    <t>乡镇检察室2个</t>
  </si>
  <si>
    <t>斗江镇、良口乡</t>
  </si>
  <si>
    <t>包含所有办公所需设备</t>
  </si>
  <si>
    <t>2021-2015</t>
  </si>
  <si>
    <t>三江县古宜镇政务服务中心综合楼项目</t>
  </si>
  <si>
    <t>项目规划总建筑面积2976.86平方米。本工程建设内容包括了建筑工程、电气工程、给排水工程、消防工程、安防监控设备安装工程、土石方工程等建设。</t>
  </si>
  <si>
    <t>食品药品智慧监管项目</t>
  </si>
  <si>
    <t>全县食品、药品、化妆品市场主体的智能化管理</t>
  </si>
  <si>
    <t>三江县公共检测中心</t>
  </si>
  <si>
    <t>三江南工业园</t>
  </si>
  <si>
    <t>项目建设包括办公楼以及检验检测所需相关设备，项目占地约30亩。</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</si>
</sst>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name val="宋体"/>
      <charset val="134"/>
    </font>
    <font>
      <sz val="16"/>
      <name val="黑体"/>
      <charset val="134"/>
    </font>
    <font>
      <b/>
      <sz val="10"/>
      <name val="宋体"/>
      <charset val="134"/>
    </font>
    <font>
      <sz val="18"/>
      <name val="方正小标宋简体"/>
      <charset val="134"/>
    </font>
    <font>
      <sz val="10"/>
      <name val="宋体"/>
      <charset val="134"/>
    </font>
    <font>
      <sz val="9"/>
      <name val="宋体"/>
      <charset val="134"/>
    </font>
    <font>
      <b/>
      <sz val="10"/>
      <name val="等线"/>
      <charset val="134"/>
    </font>
    <font>
      <sz val="9"/>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8"/>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5"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alignment vertical="center"/>
    </xf>
  </cellStyleXfs>
  <cellXfs count="39">
    <xf numFmtId="0" fontId="0" fillId="0" borderId="0" xfId="0">
      <alignment vertical="center"/>
    </xf>
    <xf numFmtId="0" fontId="0" fillId="0" borderId="0" xfId="0" applyFont="1" applyFill="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1" fillId="0" borderId="0"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top" wrapText="1"/>
    </xf>
    <xf numFmtId="3" fontId="4" fillId="0" borderId="1" xfId="0" applyNumberFormat="1" applyFont="1" applyFill="1" applyBorder="1" applyAlignment="1">
      <alignment horizontal="center" vertical="top" wrapText="1"/>
    </xf>
    <xf numFmtId="0" fontId="4" fillId="0" borderId="1" xfId="0" applyFont="1" applyFill="1" applyBorder="1" applyAlignment="1">
      <alignment horizontal="justify" vertical="top" wrapText="1"/>
    </xf>
    <xf numFmtId="3" fontId="2"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0" fillId="0" borderId="1" xfId="0" applyFont="1" applyFill="1" applyBorder="1">
      <alignment vertical="center"/>
    </xf>
    <xf numFmtId="0" fontId="4"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2"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2" xfId="0" applyFont="1" applyFill="1" applyBorder="1" applyAlignment="1">
      <alignment horizontal="center" vertical="center"/>
    </xf>
    <xf numFmtId="0" fontId="4" fillId="0" borderId="1" xfId="0" applyFont="1" applyFill="1" applyBorder="1" applyAlignment="1">
      <alignment vertical="center" wrapText="1"/>
    </xf>
    <xf numFmtId="0" fontId="0" fillId="0" borderId="2" xfId="0" applyFont="1" applyFill="1" applyBorder="1" applyAlignment="1">
      <alignment vertical="center" wrapText="1"/>
    </xf>
    <xf numFmtId="3" fontId="4" fillId="0" borderId="1" xfId="0" applyNumberFormat="1" applyFont="1" applyFill="1" applyBorder="1" applyAlignment="1">
      <alignment vertical="center" wrapText="1"/>
    </xf>
    <xf numFmtId="3" fontId="6"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0"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7" fillId="0" borderId="1" xfId="0" applyFont="1" applyFill="1" applyBorder="1" applyAlignment="1">
      <alignment vertical="center" wrapText="1"/>
    </xf>
    <xf numFmtId="0" fontId="5" fillId="0" borderId="1" xfId="49" applyFont="1" applyFill="1" applyBorder="1" applyAlignment="1">
      <alignment horizontal="left" vertical="center" wrapText="1"/>
    </xf>
    <xf numFmtId="4" fontId="4" fillId="0" borderId="1" xfId="0" applyNumberFormat="1"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4"/>
  <sheetViews>
    <sheetView tabSelected="1" topLeftCell="A338" workbookViewId="0">
      <selection activeCell="F352" sqref="$A1:$XFD1048576"/>
    </sheetView>
  </sheetViews>
  <sheetFormatPr defaultColWidth="9" defaultRowHeight="13.5"/>
  <cols>
    <col min="1" max="1" width="9" style="2"/>
    <col min="2" max="2" width="4.375" style="3" hidden="1" customWidth="1"/>
    <col min="3" max="3" width="16.875" style="3" customWidth="1"/>
    <col min="4" max="5" width="9" style="3" customWidth="1"/>
    <col min="6" max="6" width="34.375" style="1" customWidth="1"/>
    <col min="7" max="7" width="11.25" style="3" customWidth="1"/>
    <col min="8" max="8" width="10.375" style="3" customWidth="1"/>
    <col min="9" max="9" width="12.375" style="3" customWidth="1"/>
    <col min="10" max="10" width="16.125" style="4" customWidth="1"/>
    <col min="11" max="11" width="12.5" style="3" customWidth="1"/>
    <col min="12" max="16384" width="9" style="1"/>
  </cols>
  <sheetData>
    <row r="1" s="1" customFormat="1" ht="20.25" spans="1:11">
      <c r="A1" s="5" t="s">
        <v>0</v>
      </c>
      <c r="B1" s="6"/>
      <c r="C1" s="7"/>
      <c r="D1" s="6"/>
      <c r="E1" s="6"/>
      <c r="F1" s="6"/>
      <c r="G1" s="6"/>
      <c r="H1" s="6"/>
      <c r="I1" s="7"/>
      <c r="J1" s="6"/>
      <c r="K1" s="7"/>
    </row>
    <row r="2" s="1" customFormat="1" ht="54" customHeight="1" spans="1:11">
      <c r="A2" s="8" t="s">
        <v>1</v>
      </c>
      <c r="B2" s="8"/>
      <c r="C2" s="8"/>
      <c r="D2" s="8"/>
      <c r="E2" s="8"/>
      <c r="F2" s="8"/>
      <c r="G2" s="8"/>
      <c r="H2" s="8"/>
      <c r="I2" s="8"/>
      <c r="J2" s="8"/>
      <c r="K2" s="8"/>
    </row>
    <row r="3" s="1" customFormat="1" spans="1:11">
      <c r="A3" s="7" t="s">
        <v>2</v>
      </c>
      <c r="B3" s="7"/>
      <c r="C3" s="7"/>
      <c r="D3" s="7"/>
      <c r="E3" s="7"/>
      <c r="F3" s="7"/>
      <c r="G3" s="7"/>
      <c r="H3" s="7"/>
      <c r="I3" s="7"/>
      <c r="J3" s="7"/>
      <c r="K3" s="7"/>
    </row>
    <row r="4" s="1" customFormat="1" spans="1:11">
      <c r="A4" s="9" t="s">
        <v>3</v>
      </c>
      <c r="B4" s="9" t="s">
        <v>4</v>
      </c>
      <c r="C4" s="9" t="s">
        <v>5</v>
      </c>
      <c r="D4" s="9" t="s">
        <v>6</v>
      </c>
      <c r="E4" s="9" t="s">
        <v>6</v>
      </c>
      <c r="F4" s="9" t="s">
        <v>7</v>
      </c>
      <c r="G4" s="9" t="s">
        <v>8</v>
      </c>
      <c r="H4" s="9" t="s">
        <v>9</v>
      </c>
      <c r="I4" s="9" t="s">
        <v>10</v>
      </c>
      <c r="J4" s="9" t="s">
        <v>11</v>
      </c>
      <c r="K4" s="9" t="s">
        <v>12</v>
      </c>
    </row>
    <row r="5" s="1" customFormat="1" spans="1:11">
      <c r="A5" s="9"/>
      <c r="B5" s="9"/>
      <c r="C5" s="9"/>
      <c r="D5" s="9" t="s">
        <v>13</v>
      </c>
      <c r="E5" s="9" t="s">
        <v>14</v>
      </c>
      <c r="F5" s="9"/>
      <c r="G5" s="9"/>
      <c r="H5" s="9"/>
      <c r="I5" s="9"/>
      <c r="J5" s="9"/>
      <c r="K5" s="9"/>
    </row>
    <row r="6" s="1" customFormat="1" spans="1:11">
      <c r="A6" s="10"/>
      <c r="B6" s="11"/>
      <c r="C6" s="9" t="s">
        <v>15</v>
      </c>
      <c r="D6" s="12"/>
      <c r="E6" s="12"/>
      <c r="F6" s="12">
        <f>F7+F8+F9+F10+F11</f>
        <v>400</v>
      </c>
      <c r="G6" s="13">
        <f>G7+G8+G9+G10+G11</f>
        <v>12230389.53</v>
      </c>
      <c r="H6" s="13">
        <f>H7+H8+H9+H10+H11</f>
        <v>11654051.29</v>
      </c>
      <c r="I6" s="12"/>
      <c r="J6" s="22"/>
      <c r="K6" s="12"/>
    </row>
    <row r="7" s="1" customFormat="1" spans="1:11">
      <c r="A7" s="10"/>
      <c r="B7" s="11"/>
      <c r="C7" s="9" t="s">
        <v>16</v>
      </c>
      <c r="D7" s="12"/>
      <c r="E7" s="12"/>
      <c r="F7" s="12">
        <f>F13</f>
        <v>145</v>
      </c>
      <c r="G7" s="13">
        <f>G13</f>
        <v>7011016.75</v>
      </c>
      <c r="H7" s="13">
        <f>H13</f>
        <v>6960776.75</v>
      </c>
      <c r="I7" s="12"/>
      <c r="J7" s="22"/>
      <c r="K7" s="12"/>
    </row>
    <row r="8" s="1" customFormat="1" spans="1:11">
      <c r="A8" s="10"/>
      <c r="B8" s="11"/>
      <c r="C8" s="9" t="s">
        <v>17</v>
      </c>
      <c r="D8" s="12"/>
      <c r="E8" s="12"/>
      <c r="F8" s="12">
        <f>F176</f>
        <v>95</v>
      </c>
      <c r="G8" s="13">
        <f>G176</f>
        <v>3099244.72</v>
      </c>
      <c r="H8" s="13">
        <f>H176</f>
        <v>2944829.72</v>
      </c>
      <c r="I8" s="12"/>
      <c r="J8" s="22"/>
      <c r="K8" s="12"/>
    </row>
    <row r="9" s="1" customFormat="1" spans="1:11">
      <c r="A9" s="10"/>
      <c r="B9" s="11"/>
      <c r="C9" s="9" t="s">
        <v>18</v>
      </c>
      <c r="D9" s="12"/>
      <c r="E9" s="12"/>
      <c r="F9" s="12">
        <f>F278</f>
        <v>79</v>
      </c>
      <c r="G9" s="13">
        <f>G278</f>
        <v>1437178</v>
      </c>
      <c r="H9" s="13">
        <f>H278</f>
        <v>1065494.76</v>
      </c>
      <c r="I9" s="12"/>
      <c r="J9" s="22"/>
      <c r="K9" s="12"/>
    </row>
    <row r="10" s="1" customFormat="1" spans="1:11">
      <c r="A10" s="10"/>
      <c r="B10" s="11"/>
      <c r="C10" s="9" t="s">
        <v>19</v>
      </c>
      <c r="D10" s="12"/>
      <c r="E10" s="12"/>
      <c r="F10" s="12">
        <f>F367</f>
        <v>47</v>
      </c>
      <c r="G10" s="13">
        <f>G367</f>
        <v>500493.76</v>
      </c>
      <c r="H10" s="13">
        <f>H367</f>
        <v>500493.76</v>
      </c>
      <c r="I10" s="12"/>
      <c r="J10" s="22"/>
      <c r="K10" s="12"/>
    </row>
    <row r="11" s="1" customFormat="1" spans="1:11">
      <c r="A11" s="10"/>
      <c r="B11" s="11"/>
      <c r="C11" s="9" t="s">
        <v>20</v>
      </c>
      <c r="D11" s="12"/>
      <c r="E11" s="12"/>
      <c r="F11" s="12">
        <f>F420</f>
        <v>34</v>
      </c>
      <c r="G11" s="13">
        <f>G420</f>
        <v>182456.3</v>
      </c>
      <c r="H11" s="13">
        <f>H420</f>
        <v>182456.3</v>
      </c>
      <c r="I11" s="12"/>
      <c r="J11" s="22"/>
      <c r="K11" s="12"/>
    </row>
    <row r="12" s="1" customFormat="1" spans="1:11">
      <c r="A12" s="10"/>
      <c r="B12" s="11"/>
      <c r="C12" s="11"/>
      <c r="D12" s="12"/>
      <c r="E12" s="12"/>
      <c r="F12" s="14"/>
      <c r="G12" s="12"/>
      <c r="H12" s="12"/>
      <c r="I12" s="12"/>
      <c r="J12" s="22"/>
      <c r="K12" s="12"/>
    </row>
    <row r="13" s="1" customFormat="1" spans="1:11">
      <c r="A13" s="10"/>
      <c r="B13" s="9"/>
      <c r="C13" s="9" t="s">
        <v>21</v>
      </c>
      <c r="D13" s="9"/>
      <c r="E13" s="9"/>
      <c r="F13" s="9">
        <f>F14+F54+F120+F140+F168</f>
        <v>145</v>
      </c>
      <c r="G13" s="15">
        <f>G14+G54+G120+G140+G168</f>
        <v>7011016.75</v>
      </c>
      <c r="H13" s="15">
        <f>H14+H54+H120+H140+H168</f>
        <v>6960776.75</v>
      </c>
      <c r="I13" s="9"/>
      <c r="J13" s="23"/>
      <c r="K13" s="9"/>
    </row>
    <row r="14" s="1" customFormat="1" spans="1:11">
      <c r="A14" s="10"/>
      <c r="B14" s="11"/>
      <c r="C14" s="9" t="s">
        <v>22</v>
      </c>
      <c r="D14" s="11"/>
      <c r="E14" s="11"/>
      <c r="F14" s="11">
        <f>F15+F17</f>
        <v>37</v>
      </c>
      <c r="G14" s="16">
        <f>G15+G17</f>
        <v>1163796.56</v>
      </c>
      <c r="H14" s="16">
        <f>SUM(H17)</f>
        <v>1113796.56</v>
      </c>
      <c r="I14" s="11"/>
      <c r="J14" s="24"/>
      <c r="K14" s="11"/>
    </row>
    <row r="15" s="1" customFormat="1" spans="1:11">
      <c r="A15" s="10"/>
      <c r="B15" s="9"/>
      <c r="C15" s="9" t="s">
        <v>23</v>
      </c>
      <c r="D15" s="9"/>
      <c r="E15" s="9"/>
      <c r="F15" s="9">
        <v>1</v>
      </c>
      <c r="G15" s="15">
        <f>G16</f>
        <v>50000</v>
      </c>
      <c r="H15" s="9">
        <v>50000</v>
      </c>
      <c r="I15" s="9"/>
      <c r="J15" s="23"/>
      <c r="K15" s="9"/>
    </row>
    <row r="16" s="1" customFormat="1" ht="24" spans="1:11">
      <c r="A16" s="10">
        <f>IF(B16="","",COUNT($B$16:B16))</f>
        <v>1</v>
      </c>
      <c r="B16" s="17">
        <f>IF(E16="","",COUNT($E$16:E16))</f>
        <v>0</v>
      </c>
      <c r="C16" s="11" t="s">
        <v>24</v>
      </c>
      <c r="D16" s="11" t="s">
        <v>25</v>
      </c>
      <c r="E16" s="11" t="s">
        <v>26</v>
      </c>
      <c r="F16" s="18" t="s">
        <v>27</v>
      </c>
      <c r="G16" s="16">
        <v>50000</v>
      </c>
      <c r="H16" s="11">
        <v>50000</v>
      </c>
      <c r="I16" s="11" t="s">
        <v>28</v>
      </c>
      <c r="J16" s="24" t="s">
        <v>29</v>
      </c>
      <c r="K16" s="11" t="s">
        <v>30</v>
      </c>
    </row>
    <row r="17" s="1" customFormat="1" ht="36" spans="1:11">
      <c r="A17" s="10" t="str">
        <f>IF(B17="","",COUNT($B$16:B17))</f>
        <v/>
      </c>
      <c r="B17" s="17" t="str">
        <f>IF(E17="","",COUNT($E$16:E17))</f>
        <v/>
      </c>
      <c r="C17" s="9" t="s">
        <v>31</v>
      </c>
      <c r="D17" s="9"/>
      <c r="E17" s="9"/>
      <c r="F17" s="9">
        <f>COUNT(B18:B53)</f>
        <v>36</v>
      </c>
      <c r="G17" s="15">
        <f>SUM(G18:G53)</f>
        <v>1113796.56</v>
      </c>
      <c r="H17" s="15">
        <f>SUM(H18:H53)</f>
        <v>1113796.56</v>
      </c>
      <c r="I17" s="9"/>
      <c r="J17" s="23"/>
      <c r="K17" s="9"/>
    </row>
    <row r="18" s="1" customFormat="1" ht="60" spans="1:11">
      <c r="A18" s="10">
        <f>IF(B18="","",COUNT($B$16:B18))</f>
        <v>2</v>
      </c>
      <c r="B18" s="17">
        <f>IF(E18="","",COUNT($E$16:E18))</f>
        <v>0</v>
      </c>
      <c r="C18" s="19" t="s">
        <v>32</v>
      </c>
      <c r="D18" s="11" t="s">
        <v>33</v>
      </c>
      <c r="E18" s="11" t="s">
        <v>34</v>
      </c>
      <c r="F18" s="18" t="s">
        <v>35</v>
      </c>
      <c r="G18" s="16">
        <v>12017</v>
      </c>
      <c r="H18" s="16">
        <v>12017</v>
      </c>
      <c r="I18" s="11" t="s">
        <v>36</v>
      </c>
      <c r="J18" s="24" t="s">
        <v>37</v>
      </c>
      <c r="K18" s="11" t="s">
        <v>38</v>
      </c>
    </row>
    <row r="19" s="1" customFormat="1" ht="36" spans="1:11">
      <c r="A19" s="10">
        <f>IF(B19="","",COUNT($B$16:B19))</f>
        <v>3</v>
      </c>
      <c r="B19" s="17">
        <f>IF(E19="","",COUNT($E$16:E19))</f>
        <v>0</v>
      </c>
      <c r="C19" s="11" t="s">
        <v>39</v>
      </c>
      <c r="D19" s="11" t="s">
        <v>33</v>
      </c>
      <c r="E19" s="11" t="s">
        <v>40</v>
      </c>
      <c r="F19" s="18" t="s">
        <v>41</v>
      </c>
      <c r="G19" s="16">
        <v>37000</v>
      </c>
      <c r="H19" s="16">
        <v>37000</v>
      </c>
      <c r="I19" s="11" t="s">
        <v>42</v>
      </c>
      <c r="J19" s="24" t="s">
        <v>43</v>
      </c>
      <c r="K19" s="11" t="s">
        <v>38</v>
      </c>
    </row>
    <row r="20" s="1" customFormat="1" ht="24" spans="1:11">
      <c r="A20" s="10">
        <f>IF(B20="","",COUNT($B$16:B20))</f>
        <v>4</v>
      </c>
      <c r="B20" s="17">
        <f>IF(E20="","",COUNT($E$16:E20))</f>
        <v>0</v>
      </c>
      <c r="C20" s="11" t="s">
        <v>44</v>
      </c>
      <c r="D20" s="11" t="s">
        <v>33</v>
      </c>
      <c r="E20" s="11" t="s">
        <v>45</v>
      </c>
      <c r="F20" s="18" t="s">
        <v>46</v>
      </c>
      <c r="G20" s="16">
        <v>23735</v>
      </c>
      <c r="H20" s="16">
        <v>23735</v>
      </c>
      <c r="I20" s="11" t="s">
        <v>28</v>
      </c>
      <c r="J20" s="24" t="s">
        <v>47</v>
      </c>
      <c r="K20" s="11" t="s">
        <v>38</v>
      </c>
    </row>
    <row r="21" s="1" customFormat="1" ht="36" spans="1:11">
      <c r="A21" s="10">
        <f>IF(B21="","",COUNT($B$16:B21))</f>
        <v>5</v>
      </c>
      <c r="B21" s="17">
        <f>IF(E21="","",COUNT($E$16:E21))</f>
        <v>0</v>
      </c>
      <c r="C21" s="11" t="s">
        <v>48</v>
      </c>
      <c r="D21" s="11" t="s">
        <v>33</v>
      </c>
      <c r="E21" s="11" t="s">
        <v>49</v>
      </c>
      <c r="F21" s="18" t="s">
        <v>50</v>
      </c>
      <c r="G21" s="16">
        <v>22218</v>
      </c>
      <c r="H21" s="16">
        <v>22218</v>
      </c>
      <c r="I21" s="11" t="s">
        <v>28</v>
      </c>
      <c r="J21" s="24" t="s">
        <v>47</v>
      </c>
      <c r="K21" s="11" t="s">
        <v>38</v>
      </c>
    </row>
    <row r="22" s="1" customFormat="1" ht="36" spans="1:11">
      <c r="A22" s="10">
        <f>IF(B22="","",COUNT($B$16:B22))</f>
        <v>6</v>
      </c>
      <c r="B22" s="17">
        <v>0</v>
      </c>
      <c r="C22" s="11" t="s">
        <v>51</v>
      </c>
      <c r="D22" s="11" t="s">
        <v>33</v>
      </c>
      <c r="E22" s="11" t="s">
        <v>52</v>
      </c>
      <c r="F22" s="18" t="s">
        <v>53</v>
      </c>
      <c r="G22" s="16">
        <v>13615</v>
      </c>
      <c r="H22" s="16">
        <v>13615</v>
      </c>
      <c r="I22" s="11" t="s">
        <v>54</v>
      </c>
      <c r="J22" s="24" t="s">
        <v>55</v>
      </c>
      <c r="K22" s="11" t="s">
        <v>38</v>
      </c>
    </row>
    <row r="23" s="1" customFormat="1" ht="24" spans="1:11">
      <c r="A23" s="10">
        <f>IF(B23="","",COUNT($B$16:B23))</f>
        <v>7</v>
      </c>
      <c r="B23" s="17">
        <f>IF(E23="","",COUNT($E$16:E23))</f>
        <v>0</v>
      </c>
      <c r="C23" s="11" t="s">
        <v>56</v>
      </c>
      <c r="D23" s="11" t="s">
        <v>33</v>
      </c>
      <c r="E23" s="11" t="s">
        <v>57</v>
      </c>
      <c r="F23" s="18" t="s">
        <v>58</v>
      </c>
      <c r="G23" s="16">
        <v>35000</v>
      </c>
      <c r="H23" s="16">
        <v>35000</v>
      </c>
      <c r="I23" s="11" t="s">
        <v>36</v>
      </c>
      <c r="J23" s="24" t="s">
        <v>59</v>
      </c>
      <c r="K23" s="11" t="s">
        <v>38</v>
      </c>
    </row>
    <row r="24" s="1" customFormat="1" ht="24" spans="1:11">
      <c r="A24" s="10">
        <f>IF(B24="","",COUNT($B$16:B24))</f>
        <v>8</v>
      </c>
      <c r="B24" s="17">
        <f>IF(E24="","",COUNT($E$16:E24))</f>
        <v>0</v>
      </c>
      <c r="C24" s="11" t="s">
        <v>60</v>
      </c>
      <c r="D24" s="11" t="s">
        <v>33</v>
      </c>
      <c r="E24" s="11" t="s">
        <v>61</v>
      </c>
      <c r="F24" s="18" t="s">
        <v>62</v>
      </c>
      <c r="G24" s="16">
        <v>41300</v>
      </c>
      <c r="H24" s="16">
        <v>41300</v>
      </c>
      <c r="I24" s="11" t="s">
        <v>36</v>
      </c>
      <c r="J24" s="24" t="s">
        <v>63</v>
      </c>
      <c r="K24" s="11" t="s">
        <v>38</v>
      </c>
    </row>
    <row r="25" s="1" customFormat="1" ht="24" spans="1:11">
      <c r="A25" s="10">
        <f>IF(B25="","",COUNT($B$16:B25))</f>
        <v>9</v>
      </c>
      <c r="B25" s="17">
        <f>IF(E25="","",COUNT($E$16:E25))</f>
        <v>0</v>
      </c>
      <c r="C25" s="11" t="s">
        <v>64</v>
      </c>
      <c r="D25" s="11" t="s">
        <v>33</v>
      </c>
      <c r="E25" s="11" t="s">
        <v>65</v>
      </c>
      <c r="F25" s="18" t="s">
        <v>66</v>
      </c>
      <c r="G25" s="16">
        <v>38700</v>
      </c>
      <c r="H25" s="16">
        <v>38700</v>
      </c>
      <c r="I25" s="11" t="s">
        <v>36</v>
      </c>
      <c r="J25" s="24" t="s">
        <v>47</v>
      </c>
      <c r="K25" s="11" t="s">
        <v>38</v>
      </c>
    </row>
    <row r="26" s="1" customFormat="1" ht="24" spans="1:11">
      <c r="A26" s="10">
        <f>IF(B26="","",COUNT($B$16:B26))</f>
        <v>10</v>
      </c>
      <c r="B26" s="17">
        <f>IF(E26="","",COUNT($E$16:E26))</f>
        <v>0</v>
      </c>
      <c r="C26" s="11" t="s">
        <v>67</v>
      </c>
      <c r="D26" s="11" t="s">
        <v>33</v>
      </c>
      <c r="E26" s="11" t="s">
        <v>68</v>
      </c>
      <c r="F26" s="18" t="s">
        <v>69</v>
      </c>
      <c r="G26" s="16">
        <v>29000</v>
      </c>
      <c r="H26" s="16">
        <v>29000</v>
      </c>
      <c r="I26" s="11" t="s">
        <v>42</v>
      </c>
      <c r="J26" s="24" t="s">
        <v>37</v>
      </c>
      <c r="K26" s="11" t="s">
        <v>38</v>
      </c>
    </row>
    <row r="27" s="1" customFormat="1" ht="24" spans="1:11">
      <c r="A27" s="10">
        <f>IF(B27="","",COUNT($B$16:B27))</f>
        <v>11</v>
      </c>
      <c r="B27" s="17">
        <v>0</v>
      </c>
      <c r="C27" s="11" t="s">
        <v>70</v>
      </c>
      <c r="D27" s="11" t="s">
        <v>33</v>
      </c>
      <c r="E27" s="11" t="s">
        <v>57</v>
      </c>
      <c r="F27" s="18" t="s">
        <v>71</v>
      </c>
      <c r="G27" s="16">
        <v>35000</v>
      </c>
      <c r="H27" s="16">
        <v>35000</v>
      </c>
      <c r="I27" s="11" t="s">
        <v>72</v>
      </c>
      <c r="J27" s="24" t="s">
        <v>59</v>
      </c>
      <c r="K27" s="11" t="s">
        <v>38</v>
      </c>
    </row>
    <row r="28" s="1" customFormat="1" ht="24" spans="1:11">
      <c r="A28" s="10">
        <f>IF(B28="","",COUNT($B$16:B28))</f>
        <v>12</v>
      </c>
      <c r="B28" s="17">
        <f>IF(E28="","",COUNT($E$16:E28))</f>
        <v>0</v>
      </c>
      <c r="C28" s="11" t="s">
        <v>73</v>
      </c>
      <c r="D28" s="11" t="s">
        <v>33</v>
      </c>
      <c r="E28" s="11" t="s">
        <v>74</v>
      </c>
      <c r="F28" s="18" t="s">
        <v>75</v>
      </c>
      <c r="G28" s="16">
        <v>12000</v>
      </c>
      <c r="H28" s="16">
        <v>12000</v>
      </c>
      <c r="I28" s="11" t="s">
        <v>76</v>
      </c>
      <c r="J28" s="24" t="s">
        <v>59</v>
      </c>
      <c r="K28" s="11" t="s">
        <v>38</v>
      </c>
    </row>
    <row r="29" s="1" customFormat="1" ht="24" spans="1:11">
      <c r="A29" s="10">
        <f>IF(B29="","",COUNT($B$16:B29))</f>
        <v>13</v>
      </c>
      <c r="B29" s="17">
        <f>IF(E29="","",COUNT($E$16:E29))</f>
        <v>0</v>
      </c>
      <c r="C29" s="11" t="s">
        <v>77</v>
      </c>
      <c r="D29" s="11" t="s">
        <v>33</v>
      </c>
      <c r="E29" s="11" t="s">
        <v>61</v>
      </c>
      <c r="F29" s="18" t="s">
        <v>75</v>
      </c>
      <c r="G29" s="16">
        <v>12000</v>
      </c>
      <c r="H29" s="16">
        <v>12000</v>
      </c>
      <c r="I29" s="11" t="s">
        <v>76</v>
      </c>
      <c r="J29" s="24" t="s">
        <v>59</v>
      </c>
      <c r="K29" s="11" t="s">
        <v>38</v>
      </c>
    </row>
    <row r="30" s="1" customFormat="1" ht="24" spans="1:11">
      <c r="A30" s="10">
        <f>IF(B30="","",COUNT($B$16:B30))</f>
        <v>14</v>
      </c>
      <c r="B30" s="17">
        <f>IF(E30="","",COUNT($E$16:E30))</f>
        <v>0</v>
      </c>
      <c r="C30" s="11" t="s">
        <v>78</v>
      </c>
      <c r="D30" s="11" t="s">
        <v>33</v>
      </c>
      <c r="E30" s="11" t="s">
        <v>45</v>
      </c>
      <c r="F30" s="18" t="s">
        <v>79</v>
      </c>
      <c r="G30" s="16">
        <v>8000</v>
      </c>
      <c r="H30" s="16">
        <v>8000</v>
      </c>
      <c r="I30" s="11" t="s">
        <v>76</v>
      </c>
      <c r="J30" s="24" t="s">
        <v>59</v>
      </c>
      <c r="K30" s="11" t="s">
        <v>38</v>
      </c>
    </row>
    <row r="31" s="1" customFormat="1" ht="36" spans="1:11">
      <c r="A31" s="10">
        <f>IF(B31="","",COUNT($B$16:B31))</f>
        <v>15</v>
      </c>
      <c r="B31" s="17">
        <f>IF(E31="","",COUNT($E$16:E31))</f>
        <v>0</v>
      </c>
      <c r="C31" s="11" t="s">
        <v>80</v>
      </c>
      <c r="D31" s="11" t="s">
        <v>33</v>
      </c>
      <c r="E31" s="11" t="s">
        <v>81</v>
      </c>
      <c r="F31" s="18" t="s">
        <v>82</v>
      </c>
      <c r="G31" s="16">
        <v>60000</v>
      </c>
      <c r="H31" s="16">
        <v>60000</v>
      </c>
      <c r="I31" s="11" t="s">
        <v>54</v>
      </c>
      <c r="J31" s="24" t="s">
        <v>59</v>
      </c>
      <c r="K31" s="11" t="s">
        <v>38</v>
      </c>
    </row>
    <row r="32" s="1" customFormat="1" ht="24" spans="1:11">
      <c r="A32" s="10">
        <f>IF(B32="","",COUNT($B$16:B32))</f>
        <v>16</v>
      </c>
      <c r="B32" s="17">
        <f>IF(E32="","",COUNT($E$16:E32))</f>
        <v>0</v>
      </c>
      <c r="C32" s="11" t="s">
        <v>83</v>
      </c>
      <c r="D32" s="11" t="s">
        <v>33</v>
      </c>
      <c r="E32" s="11" t="s">
        <v>84</v>
      </c>
      <c r="F32" s="18" t="s">
        <v>85</v>
      </c>
      <c r="G32" s="16">
        <v>10000</v>
      </c>
      <c r="H32" s="16">
        <v>10000</v>
      </c>
      <c r="I32" s="11" t="s">
        <v>86</v>
      </c>
      <c r="J32" s="24" t="s">
        <v>59</v>
      </c>
      <c r="K32" s="11" t="s">
        <v>38</v>
      </c>
    </row>
    <row r="33" s="1" customFormat="1" ht="24" spans="1:11">
      <c r="A33" s="10">
        <f>IF(B33="","",COUNT($B$16:B33))</f>
        <v>17</v>
      </c>
      <c r="B33" s="17">
        <f>IF(E33="","",COUNT($E$16:E33))</f>
        <v>0</v>
      </c>
      <c r="C33" s="11" t="s">
        <v>87</v>
      </c>
      <c r="D33" s="11" t="s">
        <v>33</v>
      </c>
      <c r="E33" s="11" t="s">
        <v>88</v>
      </c>
      <c r="F33" s="18" t="s">
        <v>89</v>
      </c>
      <c r="G33" s="16">
        <v>5588</v>
      </c>
      <c r="H33" s="16">
        <v>5588</v>
      </c>
      <c r="I33" s="11" t="s">
        <v>76</v>
      </c>
      <c r="J33" s="24" t="s">
        <v>59</v>
      </c>
      <c r="K33" s="11" t="s">
        <v>38</v>
      </c>
    </row>
    <row r="34" s="1" customFormat="1" ht="48" customHeight="1" spans="1:11">
      <c r="A34" s="10">
        <f>IF(B34="","",COUNT($B$16:B34))</f>
        <v>18</v>
      </c>
      <c r="B34" s="17">
        <f>IF(E34="","",COUNT($E$16:E34))</f>
        <v>0</v>
      </c>
      <c r="C34" s="11" t="s">
        <v>90</v>
      </c>
      <c r="D34" s="11" t="s">
        <v>33</v>
      </c>
      <c r="E34" s="11" t="s">
        <v>88</v>
      </c>
      <c r="F34" s="18" t="s">
        <v>91</v>
      </c>
      <c r="G34" s="16">
        <v>5469</v>
      </c>
      <c r="H34" s="16">
        <v>5469</v>
      </c>
      <c r="I34" s="11" t="s">
        <v>92</v>
      </c>
      <c r="J34" s="24" t="s">
        <v>37</v>
      </c>
      <c r="K34" s="11" t="s">
        <v>38</v>
      </c>
    </row>
    <row r="35" s="1" customFormat="1" ht="18.95" customHeight="1" spans="1:11">
      <c r="A35" s="10">
        <f>IF(B35="","",COUNT($B$16:B35))</f>
        <v>19</v>
      </c>
      <c r="B35" s="17">
        <f>IF(E35="","",COUNT($E$16:E35))</f>
        <v>0</v>
      </c>
      <c r="C35" s="11" t="s">
        <v>93</v>
      </c>
      <c r="D35" s="11" t="s">
        <v>33</v>
      </c>
      <c r="E35" s="11" t="s">
        <v>94</v>
      </c>
      <c r="F35" s="18" t="s">
        <v>95</v>
      </c>
      <c r="G35" s="16">
        <v>5000</v>
      </c>
      <c r="H35" s="16">
        <v>5000</v>
      </c>
      <c r="I35" s="11" t="s">
        <v>42</v>
      </c>
      <c r="J35" s="24" t="s">
        <v>96</v>
      </c>
      <c r="K35" s="11" t="s">
        <v>38</v>
      </c>
    </row>
    <row r="36" s="1" customFormat="1" ht="18.95" customHeight="1" spans="1:11">
      <c r="A36" s="10">
        <f>IF(B36="","",COUNT($B$16:B36))</f>
        <v>20</v>
      </c>
      <c r="B36" s="17">
        <f>IF(E36="","",COUNT($E$16:E36))</f>
        <v>0</v>
      </c>
      <c r="C36" s="11" t="s">
        <v>97</v>
      </c>
      <c r="D36" s="11" t="s">
        <v>33</v>
      </c>
      <c r="E36" s="11" t="s">
        <v>98</v>
      </c>
      <c r="F36" s="18" t="s">
        <v>99</v>
      </c>
      <c r="G36" s="16">
        <v>8000</v>
      </c>
      <c r="H36" s="16">
        <v>8000</v>
      </c>
      <c r="I36" s="11" t="s">
        <v>28</v>
      </c>
      <c r="J36" s="24" t="s">
        <v>59</v>
      </c>
      <c r="K36" s="11" t="s">
        <v>38</v>
      </c>
    </row>
    <row r="37" s="1" customFormat="1" ht="18.95" customHeight="1" spans="1:11">
      <c r="A37" s="10">
        <f>IF(B37="","",COUNT($B$16:B37))</f>
        <v>21</v>
      </c>
      <c r="B37" s="17">
        <f>IF(E37="","",COUNT($E$16:E37))</f>
        <v>0</v>
      </c>
      <c r="C37" s="11" t="s">
        <v>100</v>
      </c>
      <c r="D37" s="11" t="s">
        <v>33</v>
      </c>
      <c r="E37" s="11" t="s">
        <v>101</v>
      </c>
      <c r="F37" s="18" t="s">
        <v>99</v>
      </c>
      <c r="G37" s="16">
        <v>8000</v>
      </c>
      <c r="H37" s="16">
        <v>8000</v>
      </c>
      <c r="I37" s="11" t="s">
        <v>28</v>
      </c>
      <c r="J37" s="24" t="s">
        <v>59</v>
      </c>
      <c r="K37" s="11" t="s">
        <v>38</v>
      </c>
    </row>
    <row r="38" s="1" customFormat="1" ht="18.95" customHeight="1" spans="1:11">
      <c r="A38" s="10">
        <f>IF(B38="","",COUNT($B$16:B38))</f>
        <v>22</v>
      </c>
      <c r="B38" s="17">
        <f>IF(E38="","",COUNT($E$16:E38))</f>
        <v>0</v>
      </c>
      <c r="C38" s="11" t="s">
        <v>102</v>
      </c>
      <c r="D38" s="11" t="s">
        <v>33</v>
      </c>
      <c r="E38" s="11" t="s">
        <v>103</v>
      </c>
      <c r="F38" s="18" t="s">
        <v>104</v>
      </c>
      <c r="G38" s="16">
        <v>5500</v>
      </c>
      <c r="H38" s="16">
        <v>5500</v>
      </c>
      <c r="I38" s="11" t="s">
        <v>28</v>
      </c>
      <c r="J38" s="24" t="s">
        <v>59</v>
      </c>
      <c r="K38" s="11" t="s">
        <v>38</v>
      </c>
    </row>
    <row r="39" s="1" customFormat="1" ht="90" customHeight="1" spans="1:11">
      <c r="A39" s="10">
        <f>IF(B39="","",COUNT($B$16:B39))</f>
        <v>23</v>
      </c>
      <c r="B39" s="17">
        <v>0</v>
      </c>
      <c r="C39" s="11" t="s">
        <v>105</v>
      </c>
      <c r="D39" s="11" t="s">
        <v>33</v>
      </c>
      <c r="E39" s="11" t="s">
        <v>57</v>
      </c>
      <c r="F39" s="18" t="s">
        <v>106</v>
      </c>
      <c r="G39" s="16">
        <v>16160.76</v>
      </c>
      <c r="H39" s="16">
        <v>16160.76</v>
      </c>
      <c r="I39" s="11" t="s">
        <v>54</v>
      </c>
      <c r="J39" s="24" t="s">
        <v>29</v>
      </c>
      <c r="K39" s="11" t="s">
        <v>107</v>
      </c>
    </row>
    <row r="40" s="1" customFormat="1" ht="30" customHeight="1" spans="1:11">
      <c r="A40" s="10">
        <f>IF(B40="","",COUNT($B$16:B40))</f>
        <v>24</v>
      </c>
      <c r="B40" s="17">
        <f>IF(E40="","",COUNT($E$16:E40))</f>
        <v>0</v>
      </c>
      <c r="C40" s="11" t="s">
        <v>108</v>
      </c>
      <c r="D40" s="11" t="s">
        <v>33</v>
      </c>
      <c r="E40" s="11" t="s">
        <v>81</v>
      </c>
      <c r="F40" s="18" t="s">
        <v>109</v>
      </c>
      <c r="G40" s="16">
        <v>20000</v>
      </c>
      <c r="H40" s="16">
        <v>20000</v>
      </c>
      <c r="I40" s="11" t="s">
        <v>54</v>
      </c>
      <c r="J40" s="24" t="s">
        <v>59</v>
      </c>
      <c r="K40" s="11" t="s">
        <v>38</v>
      </c>
    </row>
    <row r="41" s="1" customFormat="1" ht="48.95" customHeight="1" spans="1:11">
      <c r="A41" s="10">
        <f>IF(B41="","",COUNT($B$16:B41))</f>
        <v>25</v>
      </c>
      <c r="B41" s="17">
        <f>IF(E41="","",COUNT($E$16:E41))</f>
        <v>0</v>
      </c>
      <c r="C41" s="11" t="s">
        <v>110</v>
      </c>
      <c r="D41" s="11" t="s">
        <v>33</v>
      </c>
      <c r="E41" s="11" t="s">
        <v>81</v>
      </c>
      <c r="F41" s="18" t="s">
        <v>111</v>
      </c>
      <c r="G41" s="16">
        <v>100000</v>
      </c>
      <c r="H41" s="16">
        <v>100000</v>
      </c>
      <c r="I41" s="11" t="s">
        <v>54</v>
      </c>
      <c r="J41" s="24" t="s">
        <v>59</v>
      </c>
      <c r="K41" s="11" t="s">
        <v>38</v>
      </c>
    </row>
    <row r="42" s="1" customFormat="1" ht="45.95" customHeight="1" spans="1:11">
      <c r="A42" s="10">
        <f>IF(B42="","",COUNT($B$16:B42))</f>
        <v>26</v>
      </c>
      <c r="B42" s="17">
        <f>IF(E42="","",COUNT($E$16:E42))</f>
        <v>0</v>
      </c>
      <c r="C42" s="11" t="s">
        <v>112</v>
      </c>
      <c r="D42" s="11" t="s">
        <v>33</v>
      </c>
      <c r="E42" s="11" t="s">
        <v>81</v>
      </c>
      <c r="F42" s="18" t="s">
        <v>113</v>
      </c>
      <c r="G42" s="16">
        <v>50000</v>
      </c>
      <c r="H42" s="16">
        <v>50000</v>
      </c>
      <c r="I42" s="11" t="s">
        <v>54</v>
      </c>
      <c r="J42" s="24" t="s">
        <v>59</v>
      </c>
      <c r="K42" s="11" t="s">
        <v>38</v>
      </c>
    </row>
    <row r="43" s="1" customFormat="1" ht="45.95" customHeight="1" spans="1:11">
      <c r="A43" s="10">
        <f>IF(B43="","",COUNT($B$16:B43))</f>
        <v>27</v>
      </c>
      <c r="B43" s="17">
        <f>IF(E43="","",COUNT($E$16:E43))</f>
        <v>0</v>
      </c>
      <c r="C43" s="11" t="s">
        <v>114</v>
      </c>
      <c r="D43" s="11" t="s">
        <v>33</v>
      </c>
      <c r="E43" s="11" t="s">
        <v>81</v>
      </c>
      <c r="F43" s="18" t="s">
        <v>115</v>
      </c>
      <c r="G43" s="16">
        <v>20000</v>
      </c>
      <c r="H43" s="16">
        <v>20000</v>
      </c>
      <c r="I43" s="11" t="s">
        <v>54</v>
      </c>
      <c r="J43" s="24" t="s">
        <v>59</v>
      </c>
      <c r="K43" s="11" t="s">
        <v>38</v>
      </c>
    </row>
    <row r="44" s="1" customFormat="1" ht="45.95" customHeight="1" spans="1:11">
      <c r="A44" s="10">
        <f>IF(B44="","",COUNT($B$16:B44))</f>
        <v>28</v>
      </c>
      <c r="B44" s="17">
        <f>IF(E44="","",COUNT($E$16:E44))</f>
        <v>0</v>
      </c>
      <c r="C44" s="11" t="s">
        <v>116</v>
      </c>
      <c r="D44" s="11" t="s">
        <v>117</v>
      </c>
      <c r="E44" s="11" t="s">
        <v>118</v>
      </c>
      <c r="F44" s="18" t="s">
        <v>119</v>
      </c>
      <c r="G44" s="16">
        <v>7000</v>
      </c>
      <c r="H44" s="16">
        <v>7000</v>
      </c>
      <c r="I44" s="11" t="s">
        <v>86</v>
      </c>
      <c r="J44" s="24" t="s">
        <v>55</v>
      </c>
      <c r="K44" s="11" t="s">
        <v>107</v>
      </c>
    </row>
    <row r="45" s="1" customFormat="1" ht="48.95" customHeight="1" spans="1:11">
      <c r="A45" s="10">
        <f>IF(B45="","",COUNT($B$16:B45))</f>
        <v>29</v>
      </c>
      <c r="B45" s="17">
        <f>IF(E45="","",COUNT($E$16:E45))</f>
        <v>0</v>
      </c>
      <c r="C45" s="11" t="s">
        <v>120</v>
      </c>
      <c r="D45" s="11" t="s">
        <v>33</v>
      </c>
      <c r="E45" s="11" t="s">
        <v>121</v>
      </c>
      <c r="F45" s="18" t="s">
        <v>122</v>
      </c>
      <c r="G45" s="16">
        <v>8745</v>
      </c>
      <c r="H45" s="16">
        <v>8745</v>
      </c>
      <c r="I45" s="11" t="s">
        <v>123</v>
      </c>
      <c r="J45" s="24" t="s">
        <v>55</v>
      </c>
      <c r="K45" s="11" t="s">
        <v>107</v>
      </c>
    </row>
    <row r="46" s="1" customFormat="1" ht="48.95" customHeight="1" spans="1:11">
      <c r="A46" s="10">
        <f>IF(B46="","",COUNT($B$16:B46))</f>
        <v>30</v>
      </c>
      <c r="B46" s="17">
        <f>IF(E46="","",COUNT($E$16:E46))</f>
        <v>0</v>
      </c>
      <c r="C46" s="11" t="s">
        <v>124</v>
      </c>
      <c r="D46" s="11" t="s">
        <v>125</v>
      </c>
      <c r="E46" s="11" t="s">
        <v>126</v>
      </c>
      <c r="F46" s="18" t="s">
        <v>127</v>
      </c>
      <c r="G46" s="16">
        <v>300000</v>
      </c>
      <c r="H46" s="16">
        <v>300000</v>
      </c>
      <c r="I46" s="11" t="s">
        <v>54</v>
      </c>
      <c r="J46" s="24" t="s">
        <v>128</v>
      </c>
      <c r="K46" s="11" t="s">
        <v>129</v>
      </c>
    </row>
    <row r="47" s="1" customFormat="1" ht="36" customHeight="1" spans="1:11">
      <c r="A47" s="10">
        <f>IF(B47="","",COUNT($B$16:B47))</f>
        <v>31</v>
      </c>
      <c r="B47" s="17">
        <f>IF(E47="","",COUNT($E$16:E47))</f>
        <v>0</v>
      </c>
      <c r="C47" s="11" t="s">
        <v>130</v>
      </c>
      <c r="D47" s="11" t="s">
        <v>33</v>
      </c>
      <c r="E47" s="11" t="s">
        <v>126</v>
      </c>
      <c r="F47" s="18" t="s">
        <v>131</v>
      </c>
      <c r="G47" s="16">
        <v>100000</v>
      </c>
      <c r="H47" s="16">
        <v>100000</v>
      </c>
      <c r="I47" s="11" t="s">
        <v>54</v>
      </c>
      <c r="J47" s="24" t="s">
        <v>128</v>
      </c>
      <c r="K47" s="11" t="s">
        <v>129</v>
      </c>
    </row>
    <row r="48" s="1" customFormat="1" ht="96" spans="1:11">
      <c r="A48" s="10">
        <f>IF(B48="","",COUNT($B$16:B48))</f>
        <v>32</v>
      </c>
      <c r="B48" s="17">
        <f>IF(E48="","",COUNT($E$16:E48))</f>
        <v>0</v>
      </c>
      <c r="C48" s="11" t="s">
        <v>132</v>
      </c>
      <c r="D48" s="11" t="s">
        <v>33</v>
      </c>
      <c r="E48" s="11" t="s">
        <v>133</v>
      </c>
      <c r="F48" s="18" t="s">
        <v>134</v>
      </c>
      <c r="G48" s="16">
        <v>3512.8</v>
      </c>
      <c r="H48" s="16">
        <v>3512.8</v>
      </c>
      <c r="I48" s="11" t="s">
        <v>54</v>
      </c>
      <c r="J48" s="24" t="s">
        <v>29</v>
      </c>
      <c r="K48" s="11" t="s">
        <v>135</v>
      </c>
    </row>
    <row r="49" s="1" customFormat="1" ht="24" spans="1:11">
      <c r="A49" s="10">
        <f>IF(B49="","",COUNT($B$16:B49))</f>
        <v>33</v>
      </c>
      <c r="B49" s="17">
        <f>IF(E49="","",COUNT($E$16:E49))</f>
        <v>0</v>
      </c>
      <c r="C49" s="11" t="s">
        <v>136</v>
      </c>
      <c r="D49" s="11" t="s">
        <v>33</v>
      </c>
      <c r="E49" s="11" t="s">
        <v>137</v>
      </c>
      <c r="F49" s="18" t="s">
        <v>138</v>
      </c>
      <c r="G49" s="16">
        <v>6000</v>
      </c>
      <c r="H49" s="16">
        <v>6000</v>
      </c>
      <c r="I49" s="11" t="s">
        <v>36</v>
      </c>
      <c r="J49" s="24" t="s">
        <v>55</v>
      </c>
      <c r="K49" s="11" t="s">
        <v>38</v>
      </c>
    </row>
    <row r="50" s="1" customFormat="1" ht="24" spans="1:11">
      <c r="A50" s="10">
        <f>IF(B50="","",COUNT($B$16:B50))</f>
        <v>34</v>
      </c>
      <c r="B50" s="17">
        <f>IF(E50="","",COUNT($E$16:E50))</f>
        <v>0</v>
      </c>
      <c r="C50" s="11" t="s">
        <v>139</v>
      </c>
      <c r="D50" s="11" t="s">
        <v>33</v>
      </c>
      <c r="E50" s="11" t="s">
        <v>137</v>
      </c>
      <c r="F50" s="18" t="s">
        <v>140</v>
      </c>
      <c r="G50" s="16">
        <v>6753</v>
      </c>
      <c r="H50" s="16">
        <v>6753</v>
      </c>
      <c r="I50" s="11" t="s">
        <v>141</v>
      </c>
      <c r="J50" s="24" t="s">
        <v>55</v>
      </c>
      <c r="K50" s="11" t="s">
        <v>38</v>
      </c>
    </row>
    <row r="51" s="1" customFormat="1" ht="36" spans="1:11">
      <c r="A51" s="10">
        <f>IF(B51="","",COUNT($B$16:B51))</f>
        <v>35</v>
      </c>
      <c r="B51" s="17">
        <f>IF(E51="","",COUNT($E$16:E51))</f>
        <v>0</v>
      </c>
      <c r="C51" s="11" t="s">
        <v>142</v>
      </c>
      <c r="D51" s="11" t="s">
        <v>33</v>
      </c>
      <c r="E51" s="11" t="s">
        <v>137</v>
      </c>
      <c r="F51" s="18" t="s">
        <v>143</v>
      </c>
      <c r="G51" s="16">
        <v>8483</v>
      </c>
      <c r="H51" s="16">
        <v>8483</v>
      </c>
      <c r="I51" s="11" t="s">
        <v>28</v>
      </c>
      <c r="J51" s="24" t="s">
        <v>55</v>
      </c>
      <c r="K51" s="11" t="s">
        <v>38</v>
      </c>
    </row>
    <row r="52" s="1" customFormat="1" ht="24" spans="1:11">
      <c r="A52" s="10">
        <f>IF(B52="","",COUNT($B$16:B52))</f>
        <v>36</v>
      </c>
      <c r="B52" s="17">
        <f>IF(E52="","",COUNT($E$16:E52))</f>
        <v>0</v>
      </c>
      <c r="C52" s="11" t="s">
        <v>144</v>
      </c>
      <c r="D52" s="11" t="s">
        <v>33</v>
      </c>
      <c r="E52" s="11" t="s">
        <v>26</v>
      </c>
      <c r="F52" s="18" t="s">
        <v>69</v>
      </c>
      <c r="G52" s="16">
        <v>20000</v>
      </c>
      <c r="H52" s="16">
        <v>20000</v>
      </c>
      <c r="I52" s="11" t="s">
        <v>145</v>
      </c>
      <c r="J52" s="24" t="s">
        <v>37</v>
      </c>
      <c r="K52" s="11" t="s">
        <v>38</v>
      </c>
    </row>
    <row r="53" s="1" customFormat="1" ht="24" spans="1:11">
      <c r="A53" s="10">
        <f>IF(B53="","",COUNT($B$16:B53))</f>
        <v>37</v>
      </c>
      <c r="B53" s="17">
        <f>IF(E53="","",COUNT($E$16:E53))</f>
        <v>0</v>
      </c>
      <c r="C53" s="11" t="s">
        <v>144</v>
      </c>
      <c r="D53" s="11" t="s">
        <v>33</v>
      </c>
      <c r="E53" s="11" t="s">
        <v>26</v>
      </c>
      <c r="F53" s="18" t="s">
        <v>69</v>
      </c>
      <c r="G53" s="16">
        <v>20000</v>
      </c>
      <c r="H53" s="16">
        <v>20000</v>
      </c>
      <c r="I53" s="11" t="s">
        <v>145</v>
      </c>
      <c r="J53" s="24" t="s">
        <v>37</v>
      </c>
      <c r="K53" s="11" t="s">
        <v>38</v>
      </c>
    </row>
    <row r="54" s="1" customFormat="1" spans="1:11">
      <c r="A54" s="10" t="str">
        <f>IF(B54="","",COUNT($B$16:B54))</f>
        <v/>
      </c>
      <c r="B54" s="17" t="str">
        <f>IF(E54="","",COUNT($E$16:E54))</f>
        <v/>
      </c>
      <c r="C54" s="9" t="s">
        <v>146</v>
      </c>
      <c r="D54" s="9"/>
      <c r="E54" s="9"/>
      <c r="F54" s="9">
        <f>F55+F61+F94+F107+F114</f>
        <v>60</v>
      </c>
      <c r="G54" s="15">
        <f>G55+G61+G94+G107+G114</f>
        <v>2140334.16</v>
      </c>
      <c r="H54" s="15">
        <f>H55+H61+H94+H107+H114</f>
        <v>2140334.16</v>
      </c>
      <c r="I54" s="9"/>
      <c r="J54" s="23"/>
      <c r="K54" s="9"/>
    </row>
    <row r="55" s="1" customFormat="1" spans="1:11">
      <c r="A55" s="10" t="str">
        <f>IF(B55="","",COUNT($B$16:B55))</f>
        <v/>
      </c>
      <c r="B55" s="17" t="str">
        <f>IF(E55="","",COUNT($E$16:E55))</f>
        <v/>
      </c>
      <c r="C55" s="9" t="s">
        <v>147</v>
      </c>
      <c r="D55" s="9"/>
      <c r="E55" s="9"/>
      <c r="F55" s="9">
        <f>COUNT(B56:B60)</f>
        <v>5</v>
      </c>
      <c r="G55" s="15">
        <f>SUM(G56:G60)</f>
        <v>51170</v>
      </c>
      <c r="H55" s="15">
        <f>SUM(H56:H60)</f>
        <v>51170</v>
      </c>
      <c r="I55" s="9"/>
      <c r="J55" s="23"/>
      <c r="K55" s="9"/>
    </row>
    <row r="56" s="1" customFormat="1" ht="24" spans="1:11">
      <c r="A56" s="10">
        <f>IF(B56="","",COUNT($B$16:B56))</f>
        <v>38</v>
      </c>
      <c r="B56" s="17">
        <f>IF(E56="","",COUNT($E$16:E56))</f>
        <v>0</v>
      </c>
      <c r="C56" s="11" t="s">
        <v>148</v>
      </c>
      <c r="D56" s="11" t="s">
        <v>33</v>
      </c>
      <c r="E56" s="11" t="s">
        <v>149</v>
      </c>
      <c r="F56" s="18" t="s">
        <v>150</v>
      </c>
      <c r="G56" s="16">
        <v>1014</v>
      </c>
      <c r="H56" s="16">
        <v>1014</v>
      </c>
      <c r="I56" s="11" t="s">
        <v>151</v>
      </c>
      <c r="J56" s="24" t="s">
        <v>37</v>
      </c>
      <c r="K56" s="11" t="s">
        <v>107</v>
      </c>
    </row>
    <row r="57" s="1" customFormat="1" ht="24" spans="1:11">
      <c r="A57" s="10">
        <f>IF(B57="","",COUNT($B$16:B57))</f>
        <v>39</v>
      </c>
      <c r="B57" s="17">
        <f>IF(E57="","",COUNT($E$16:E57))</f>
        <v>0</v>
      </c>
      <c r="C57" s="11" t="s">
        <v>152</v>
      </c>
      <c r="D57" s="11" t="s">
        <v>33</v>
      </c>
      <c r="E57" s="11" t="s">
        <v>153</v>
      </c>
      <c r="F57" s="18" t="s">
        <v>154</v>
      </c>
      <c r="G57" s="16">
        <v>12000</v>
      </c>
      <c r="H57" s="16">
        <v>12000</v>
      </c>
      <c r="I57" s="11" t="s">
        <v>72</v>
      </c>
      <c r="J57" s="24" t="s">
        <v>55</v>
      </c>
      <c r="K57" s="11" t="s">
        <v>107</v>
      </c>
    </row>
    <row r="58" s="1" customFormat="1" ht="24" spans="1:11">
      <c r="A58" s="10">
        <f>IF(B58="","",COUNT($B$16:B58))</f>
        <v>40</v>
      </c>
      <c r="B58" s="17">
        <f>IF(E58="","",COUNT($E$16:E58))</f>
        <v>0</v>
      </c>
      <c r="C58" s="11" t="s">
        <v>155</v>
      </c>
      <c r="D58" s="11" t="s">
        <v>117</v>
      </c>
      <c r="E58" s="11" t="s">
        <v>156</v>
      </c>
      <c r="F58" s="18" t="s">
        <v>157</v>
      </c>
      <c r="G58" s="16">
        <v>15000</v>
      </c>
      <c r="H58" s="16">
        <v>15000</v>
      </c>
      <c r="I58" s="11" t="s">
        <v>86</v>
      </c>
      <c r="J58" s="24" t="s">
        <v>55</v>
      </c>
      <c r="K58" s="11" t="s">
        <v>107</v>
      </c>
    </row>
    <row r="59" s="1" customFormat="1" ht="24" spans="1:11">
      <c r="A59" s="10">
        <f>IF(B59="","",COUNT($B$16:B59))</f>
        <v>41</v>
      </c>
      <c r="B59" s="17">
        <f>IF(E59="","",COUNT($E$16:E59))</f>
        <v>0</v>
      </c>
      <c r="C59" s="11" t="s">
        <v>158</v>
      </c>
      <c r="D59" s="11" t="s">
        <v>117</v>
      </c>
      <c r="E59" s="11" t="s">
        <v>159</v>
      </c>
      <c r="F59" s="18" t="s">
        <v>160</v>
      </c>
      <c r="G59" s="16">
        <v>8000</v>
      </c>
      <c r="H59" s="16">
        <v>8000</v>
      </c>
      <c r="I59" s="11" t="s">
        <v>86</v>
      </c>
      <c r="J59" s="24" t="s">
        <v>55</v>
      </c>
      <c r="K59" s="11" t="s">
        <v>107</v>
      </c>
    </row>
    <row r="60" s="1" customFormat="1" ht="90" spans="1:11">
      <c r="A60" s="10">
        <f>IF(B60="","",COUNT($B$16:B60))</f>
        <v>42</v>
      </c>
      <c r="B60" s="17">
        <f>IF(E60="","",COUNT($E$16:E60))</f>
        <v>0</v>
      </c>
      <c r="C60" s="11" t="s">
        <v>161</v>
      </c>
      <c r="D60" s="11" t="s">
        <v>162</v>
      </c>
      <c r="E60" s="11" t="s">
        <v>163</v>
      </c>
      <c r="F60" s="20" t="s">
        <v>164</v>
      </c>
      <c r="G60" s="21">
        <v>15156</v>
      </c>
      <c r="H60" s="21">
        <v>15156</v>
      </c>
      <c r="I60" s="11" t="s">
        <v>123</v>
      </c>
      <c r="J60" s="24" t="s">
        <v>165</v>
      </c>
      <c r="K60" s="11" t="s">
        <v>107</v>
      </c>
    </row>
    <row r="61" s="1" customFormat="1" spans="1:11">
      <c r="A61" s="10" t="str">
        <f>IF(B61="","",COUNT($B$16:B61))</f>
        <v/>
      </c>
      <c r="B61" s="17" t="str">
        <f>IF(E61="","",COUNT($E$16:E61))</f>
        <v/>
      </c>
      <c r="C61" s="9" t="s">
        <v>166</v>
      </c>
      <c r="D61" s="9"/>
      <c r="E61" s="9"/>
      <c r="F61" s="9">
        <f>COUNT(B62:B93)</f>
        <v>32</v>
      </c>
      <c r="G61" s="15">
        <f>SUM(G62:G93)</f>
        <v>473232.17</v>
      </c>
      <c r="H61" s="15">
        <f>SUM(H62:H93)</f>
        <v>473232.17</v>
      </c>
      <c r="I61" s="9"/>
      <c r="J61" s="23"/>
      <c r="K61" s="9"/>
    </row>
    <row r="62" s="1" customFormat="1" ht="36" spans="1:11">
      <c r="A62" s="10">
        <f>IF(B62="","",COUNT($B$16:B62))</f>
        <v>43</v>
      </c>
      <c r="B62" s="17">
        <f>IF(E62="","",COUNT($E$16:E62))</f>
        <v>0</v>
      </c>
      <c r="C62" s="11" t="s">
        <v>167</v>
      </c>
      <c r="D62" s="11" t="s">
        <v>33</v>
      </c>
      <c r="E62" s="11" t="s">
        <v>168</v>
      </c>
      <c r="F62" s="18" t="s">
        <v>169</v>
      </c>
      <c r="G62" s="16">
        <v>18000</v>
      </c>
      <c r="H62" s="16">
        <v>18000</v>
      </c>
      <c r="I62" s="11" t="s">
        <v>151</v>
      </c>
      <c r="J62" s="24" t="s">
        <v>170</v>
      </c>
      <c r="K62" s="11" t="s">
        <v>107</v>
      </c>
    </row>
    <row r="63" s="1" customFormat="1" ht="48" spans="1:11">
      <c r="A63" s="10">
        <f>IF(B63="","",COUNT($B$16:B63))</f>
        <v>44</v>
      </c>
      <c r="B63" s="17">
        <f>IF(E63="","",COUNT($E$16:E63))</f>
        <v>0</v>
      </c>
      <c r="C63" s="11" t="s">
        <v>171</v>
      </c>
      <c r="D63" s="11" t="s">
        <v>117</v>
      </c>
      <c r="E63" s="11" t="s">
        <v>172</v>
      </c>
      <c r="F63" s="18" t="s">
        <v>173</v>
      </c>
      <c r="G63" s="16">
        <v>65068</v>
      </c>
      <c r="H63" s="16">
        <v>65068</v>
      </c>
      <c r="I63" s="11" t="s">
        <v>54</v>
      </c>
      <c r="J63" s="24" t="s">
        <v>55</v>
      </c>
      <c r="K63" s="11" t="s">
        <v>107</v>
      </c>
    </row>
    <row r="64" s="1" customFormat="1" ht="48" spans="1:11">
      <c r="A64" s="10">
        <f>IF(B64="","",COUNT($B$16:B64))</f>
        <v>45</v>
      </c>
      <c r="B64" s="17">
        <f>IF(E64="","",COUNT($E$16:E64))</f>
        <v>0</v>
      </c>
      <c r="C64" s="11" t="s">
        <v>174</v>
      </c>
      <c r="D64" s="11" t="s">
        <v>117</v>
      </c>
      <c r="E64" s="11" t="s">
        <v>175</v>
      </c>
      <c r="F64" s="18" t="s">
        <v>173</v>
      </c>
      <c r="G64" s="16">
        <v>55289</v>
      </c>
      <c r="H64" s="16">
        <v>55289</v>
      </c>
      <c r="I64" s="11" t="s">
        <v>54</v>
      </c>
      <c r="J64" s="24" t="s">
        <v>55</v>
      </c>
      <c r="K64" s="11" t="s">
        <v>107</v>
      </c>
    </row>
    <row r="65" s="1" customFormat="1" ht="60.95" customHeight="1" spans="1:11">
      <c r="A65" s="10">
        <f>IF(B65="","",COUNT($B$16:B65))</f>
        <v>46</v>
      </c>
      <c r="B65" s="17">
        <f>IF(E65="","",COUNT($E$16:E65))</f>
        <v>0</v>
      </c>
      <c r="C65" s="11" t="s">
        <v>176</v>
      </c>
      <c r="D65" s="11" t="s">
        <v>117</v>
      </c>
      <c r="E65" s="11" t="s">
        <v>177</v>
      </c>
      <c r="F65" s="18" t="s">
        <v>173</v>
      </c>
      <c r="G65" s="16">
        <v>51000</v>
      </c>
      <c r="H65" s="16">
        <v>51000</v>
      </c>
      <c r="I65" s="11" t="s">
        <v>54</v>
      </c>
      <c r="J65" s="24" t="s">
        <v>55</v>
      </c>
      <c r="K65" s="11" t="s">
        <v>107</v>
      </c>
    </row>
    <row r="66" s="1" customFormat="1" ht="48" spans="1:11">
      <c r="A66" s="10">
        <f>IF(B66="","",COUNT($B$16:B66))</f>
        <v>47</v>
      </c>
      <c r="B66" s="17">
        <f>IF(E66="","",COUNT($E$16:E66))</f>
        <v>0</v>
      </c>
      <c r="C66" s="11" t="s">
        <v>178</v>
      </c>
      <c r="D66" s="11" t="s">
        <v>117</v>
      </c>
      <c r="E66" s="11" t="s">
        <v>179</v>
      </c>
      <c r="F66" s="18" t="s">
        <v>173</v>
      </c>
      <c r="G66" s="16">
        <v>56000</v>
      </c>
      <c r="H66" s="16">
        <v>56000</v>
      </c>
      <c r="I66" s="11" t="s">
        <v>54</v>
      </c>
      <c r="J66" s="24" t="s">
        <v>55</v>
      </c>
      <c r="K66" s="11" t="s">
        <v>107</v>
      </c>
    </row>
    <row r="67" s="1" customFormat="1" ht="36" spans="1:11">
      <c r="A67" s="10">
        <f>IF(B67="","",COUNT($B$16:B67))</f>
        <v>48</v>
      </c>
      <c r="B67" s="17">
        <f>IF(E67="","",COUNT($E$16:E67))</f>
        <v>0</v>
      </c>
      <c r="C67" s="11" t="s">
        <v>180</v>
      </c>
      <c r="D67" s="11" t="s">
        <v>117</v>
      </c>
      <c r="E67" s="11" t="s">
        <v>181</v>
      </c>
      <c r="F67" s="18" t="s">
        <v>182</v>
      </c>
      <c r="G67" s="16">
        <v>20000</v>
      </c>
      <c r="H67" s="16">
        <v>20000</v>
      </c>
      <c r="I67" s="11" t="s">
        <v>54</v>
      </c>
      <c r="J67" s="24" t="s">
        <v>55</v>
      </c>
      <c r="K67" s="11" t="s">
        <v>107</v>
      </c>
    </row>
    <row r="68" s="1" customFormat="1" ht="71.1" customHeight="1" spans="1:11">
      <c r="A68" s="10">
        <f>IF(B68="","",COUNT($B$16:B68))</f>
        <v>49</v>
      </c>
      <c r="B68" s="17">
        <f>IF(E68="","",COUNT($E$16:E68))</f>
        <v>0</v>
      </c>
      <c r="C68" s="11" t="s">
        <v>183</v>
      </c>
      <c r="D68" s="11" t="s">
        <v>162</v>
      </c>
      <c r="E68" s="11" t="s">
        <v>163</v>
      </c>
      <c r="F68" s="20" t="s">
        <v>184</v>
      </c>
      <c r="G68" s="21">
        <v>5909.56</v>
      </c>
      <c r="H68" s="21">
        <v>5909.56</v>
      </c>
      <c r="I68" s="11" t="s">
        <v>54</v>
      </c>
      <c r="J68" s="24" t="s">
        <v>165</v>
      </c>
      <c r="K68" s="11" t="s">
        <v>107</v>
      </c>
    </row>
    <row r="69" s="1" customFormat="1" ht="54" customHeight="1" spans="1:11">
      <c r="A69" s="10">
        <f>IF(B69="","",COUNT($B$16:B69))</f>
        <v>50</v>
      </c>
      <c r="B69" s="17">
        <f>IF(E69="","",COUNT($E$16:E69))</f>
        <v>0</v>
      </c>
      <c r="C69" s="11" t="s">
        <v>185</v>
      </c>
      <c r="D69" s="11" t="s">
        <v>33</v>
      </c>
      <c r="E69" s="11" t="s">
        <v>168</v>
      </c>
      <c r="F69" s="18" t="s">
        <v>186</v>
      </c>
      <c r="G69" s="16">
        <v>3000</v>
      </c>
      <c r="H69" s="16">
        <v>3000</v>
      </c>
      <c r="I69" s="11" t="s">
        <v>151</v>
      </c>
      <c r="J69" s="24" t="s">
        <v>55</v>
      </c>
      <c r="K69" s="11" t="s">
        <v>107</v>
      </c>
    </row>
    <row r="70" s="1" customFormat="1" ht="112.5" customHeight="1" spans="1:11">
      <c r="A70" s="10">
        <f>IF(B70="","",COUNT($B$16:B70))</f>
        <v>51</v>
      </c>
      <c r="B70" s="25">
        <f>IF(E70="","",COUNT($E$16:E70))</f>
        <v>0</v>
      </c>
      <c r="C70" s="11" t="s">
        <v>187</v>
      </c>
      <c r="D70" s="26" t="s">
        <v>33</v>
      </c>
      <c r="E70" s="26" t="s">
        <v>168</v>
      </c>
      <c r="F70" s="27" t="s">
        <v>188</v>
      </c>
      <c r="G70" s="28">
        <v>19357</v>
      </c>
      <c r="H70" s="28">
        <v>19357</v>
      </c>
      <c r="I70" s="11" t="s">
        <v>76</v>
      </c>
      <c r="J70" s="26" t="s">
        <v>189</v>
      </c>
      <c r="K70" s="11" t="s">
        <v>107</v>
      </c>
    </row>
    <row r="71" s="1" customFormat="1" ht="36" spans="1:11">
      <c r="A71" s="10">
        <f>IF(B71="","",COUNT($B$16:B71))</f>
        <v>52</v>
      </c>
      <c r="B71" s="17">
        <f>IF(E71="","",COUNT($E$16:E71))</f>
        <v>0</v>
      </c>
      <c r="C71" s="11" t="s">
        <v>190</v>
      </c>
      <c r="D71" s="11" t="s">
        <v>33</v>
      </c>
      <c r="E71" s="11" t="s">
        <v>191</v>
      </c>
      <c r="F71" s="18" t="s">
        <v>192</v>
      </c>
      <c r="G71" s="16">
        <v>23927</v>
      </c>
      <c r="H71" s="16">
        <v>23927</v>
      </c>
      <c r="I71" s="11" t="s">
        <v>145</v>
      </c>
      <c r="J71" s="24" t="s">
        <v>165</v>
      </c>
      <c r="K71" s="11" t="s">
        <v>107</v>
      </c>
    </row>
    <row r="72" s="1" customFormat="1" ht="36" spans="1:11">
      <c r="A72" s="10">
        <f>IF(B72="","",COUNT($B$16:B72))</f>
        <v>53</v>
      </c>
      <c r="B72" s="17">
        <f>IF(E72="","",COUNT($E$16:E72))</f>
        <v>0</v>
      </c>
      <c r="C72" s="11" t="s">
        <v>193</v>
      </c>
      <c r="D72" s="11" t="s">
        <v>33</v>
      </c>
      <c r="E72" s="11" t="s">
        <v>194</v>
      </c>
      <c r="F72" s="18" t="s">
        <v>195</v>
      </c>
      <c r="G72" s="16">
        <v>4400</v>
      </c>
      <c r="H72" s="16">
        <v>4400</v>
      </c>
      <c r="I72" s="11" t="s">
        <v>196</v>
      </c>
      <c r="J72" s="24" t="s">
        <v>55</v>
      </c>
      <c r="K72" s="11" t="s">
        <v>107</v>
      </c>
    </row>
    <row r="73" s="1" customFormat="1" ht="56.25" spans="1:11">
      <c r="A73" s="10">
        <f>IF(B73="","",COUNT($B$16:B73))</f>
        <v>54</v>
      </c>
      <c r="B73" s="17">
        <f>IF(E73="","",COUNT($E$16:E73))</f>
        <v>0</v>
      </c>
      <c r="C73" s="11" t="s">
        <v>197</v>
      </c>
      <c r="D73" s="11" t="s">
        <v>162</v>
      </c>
      <c r="E73" s="11" t="s">
        <v>198</v>
      </c>
      <c r="F73" s="20" t="s">
        <v>199</v>
      </c>
      <c r="G73" s="16">
        <v>3915</v>
      </c>
      <c r="H73" s="16">
        <v>3915</v>
      </c>
      <c r="I73" s="11" t="s">
        <v>196</v>
      </c>
      <c r="J73" s="24" t="s">
        <v>165</v>
      </c>
      <c r="K73" s="11" t="s">
        <v>107</v>
      </c>
    </row>
    <row r="74" s="1" customFormat="1" ht="48" spans="1:11">
      <c r="A74" s="10">
        <f>IF(B74="","",COUNT($B$16:B74))</f>
        <v>55</v>
      </c>
      <c r="B74" s="17">
        <f>IF(E74="","",COUNT($E$16:E74))</f>
        <v>0</v>
      </c>
      <c r="C74" s="11" t="s">
        <v>200</v>
      </c>
      <c r="D74" s="11" t="s">
        <v>33</v>
      </c>
      <c r="E74" s="11" t="s">
        <v>168</v>
      </c>
      <c r="F74" s="18" t="s">
        <v>201</v>
      </c>
      <c r="G74" s="16">
        <v>10203</v>
      </c>
      <c r="H74" s="16">
        <v>10203</v>
      </c>
      <c r="I74" s="11" t="s">
        <v>196</v>
      </c>
      <c r="J74" s="24" t="s">
        <v>55</v>
      </c>
      <c r="K74" s="11" t="s">
        <v>107</v>
      </c>
    </row>
    <row r="75" s="1" customFormat="1" ht="90" spans="1:11">
      <c r="A75" s="10">
        <f>IF(B75="","",COUNT($B$16:B75))</f>
        <v>56</v>
      </c>
      <c r="B75" s="17">
        <f>IF(E75="","",COUNT($E$16:E75))</f>
        <v>0</v>
      </c>
      <c r="C75" s="11" t="s">
        <v>202</v>
      </c>
      <c r="D75" s="11" t="s">
        <v>33</v>
      </c>
      <c r="E75" s="11" t="s">
        <v>203</v>
      </c>
      <c r="F75" s="20" t="s">
        <v>204</v>
      </c>
      <c r="G75" s="16">
        <v>6553</v>
      </c>
      <c r="H75" s="16">
        <v>6553</v>
      </c>
      <c r="I75" s="11" t="s">
        <v>54</v>
      </c>
      <c r="J75" s="24" t="s">
        <v>205</v>
      </c>
      <c r="K75" s="11" t="s">
        <v>107</v>
      </c>
    </row>
    <row r="76" s="1" customFormat="1" ht="96" spans="1:11">
      <c r="A76" s="10">
        <f>IF(B76="","",COUNT($B$16:B76))</f>
        <v>57</v>
      </c>
      <c r="B76" s="17">
        <f>IF(E76="","",COUNT($E$16:E76))</f>
        <v>0</v>
      </c>
      <c r="C76" s="11" t="s">
        <v>206</v>
      </c>
      <c r="D76" s="11" t="s">
        <v>33</v>
      </c>
      <c r="E76" s="11" t="s">
        <v>203</v>
      </c>
      <c r="F76" s="18" t="s">
        <v>207</v>
      </c>
      <c r="G76" s="21">
        <v>800</v>
      </c>
      <c r="H76" s="21">
        <v>800</v>
      </c>
      <c r="I76" s="11" t="s">
        <v>54</v>
      </c>
      <c r="J76" s="24" t="s">
        <v>205</v>
      </c>
      <c r="K76" s="11" t="s">
        <v>107</v>
      </c>
    </row>
    <row r="77" s="1" customFormat="1" ht="36" spans="1:11">
      <c r="A77" s="10">
        <f>IF(B77="","",COUNT($B$16:B77))</f>
        <v>58</v>
      </c>
      <c r="B77" s="17">
        <f>IF(E77="","",COUNT($E$16:E77))</f>
        <v>0</v>
      </c>
      <c r="C77" s="11" t="s">
        <v>208</v>
      </c>
      <c r="D77" s="11" t="s">
        <v>33</v>
      </c>
      <c r="E77" s="11" t="s">
        <v>168</v>
      </c>
      <c r="F77" s="18" t="s">
        <v>209</v>
      </c>
      <c r="G77" s="16">
        <v>9739</v>
      </c>
      <c r="H77" s="16">
        <v>9739</v>
      </c>
      <c r="I77" s="11" t="s">
        <v>54</v>
      </c>
      <c r="J77" s="24" t="s">
        <v>165</v>
      </c>
      <c r="K77" s="11" t="s">
        <v>107</v>
      </c>
    </row>
    <row r="78" s="1" customFormat="1" ht="36" spans="1:11">
      <c r="A78" s="10">
        <f>IF(B78="","",COUNT($B$16:B78))</f>
        <v>59</v>
      </c>
      <c r="B78" s="17">
        <f>IF(E78="","",COUNT($E$16:E78))</f>
        <v>0</v>
      </c>
      <c r="C78" s="11" t="s">
        <v>210</v>
      </c>
      <c r="D78" s="11" t="s">
        <v>33</v>
      </c>
      <c r="E78" s="11" t="s">
        <v>211</v>
      </c>
      <c r="F78" s="18" t="s">
        <v>212</v>
      </c>
      <c r="G78" s="16">
        <v>1453</v>
      </c>
      <c r="H78" s="16">
        <v>1453</v>
      </c>
      <c r="I78" s="11" t="s">
        <v>54</v>
      </c>
      <c r="J78" s="24" t="s">
        <v>165</v>
      </c>
      <c r="K78" s="11" t="s">
        <v>107</v>
      </c>
    </row>
    <row r="79" s="1" customFormat="1" ht="112.5" spans="1:11">
      <c r="A79" s="10">
        <f>IF(B79="","",COUNT($B$16:B79))</f>
        <v>60</v>
      </c>
      <c r="B79" s="17">
        <f>IF(E79="","",COUNT($E$16:E79))</f>
        <v>0</v>
      </c>
      <c r="C79" s="19" t="s">
        <v>213</v>
      </c>
      <c r="D79" s="11" t="s">
        <v>162</v>
      </c>
      <c r="E79" s="11" t="s">
        <v>214</v>
      </c>
      <c r="F79" s="20" t="s">
        <v>215</v>
      </c>
      <c r="G79" s="21">
        <v>14809.61</v>
      </c>
      <c r="H79" s="21">
        <v>14809.61</v>
      </c>
      <c r="I79" s="11" t="s">
        <v>216</v>
      </c>
      <c r="J79" s="24" t="s">
        <v>165</v>
      </c>
      <c r="K79" s="11" t="s">
        <v>107</v>
      </c>
    </row>
    <row r="80" s="1" customFormat="1" spans="1:11">
      <c r="A80" s="10">
        <f>IF(B80="","",COUNT($B$16:B80))</f>
        <v>61</v>
      </c>
      <c r="B80" s="17">
        <f>IF(E80="","",COUNT($E$16:E80))</f>
        <v>0</v>
      </c>
      <c r="C80" s="11" t="s">
        <v>217</v>
      </c>
      <c r="D80" s="11" t="s">
        <v>33</v>
      </c>
      <c r="E80" s="11" t="s">
        <v>218</v>
      </c>
      <c r="F80" s="18" t="s">
        <v>219</v>
      </c>
      <c r="G80" s="16">
        <v>10000</v>
      </c>
      <c r="H80" s="16">
        <v>10000</v>
      </c>
      <c r="I80" s="11" t="s">
        <v>151</v>
      </c>
      <c r="J80" s="24" t="s">
        <v>55</v>
      </c>
      <c r="K80" s="11" t="s">
        <v>107</v>
      </c>
    </row>
    <row r="81" s="1" customFormat="1" ht="24" spans="1:11">
      <c r="A81" s="10">
        <f>IF(B81="","",COUNT($B$16:B81))</f>
        <v>62</v>
      </c>
      <c r="B81" s="17">
        <f>IF(E81="","",COUNT($E$16:E81))</f>
        <v>0</v>
      </c>
      <c r="C81" s="11" t="s">
        <v>220</v>
      </c>
      <c r="D81" s="11" t="s">
        <v>33</v>
      </c>
      <c r="E81" s="11" t="s">
        <v>221</v>
      </c>
      <c r="F81" s="18" t="s">
        <v>222</v>
      </c>
      <c r="G81" s="16">
        <v>15000</v>
      </c>
      <c r="H81" s="16">
        <v>15000</v>
      </c>
      <c r="I81" s="11" t="s">
        <v>151</v>
      </c>
      <c r="J81" s="24" t="s">
        <v>55</v>
      </c>
      <c r="K81" s="11" t="s">
        <v>107</v>
      </c>
    </row>
    <row r="82" s="1" customFormat="1" ht="24" spans="1:11">
      <c r="A82" s="10">
        <f>IF(B82="","",COUNT($B$16:B82))</f>
        <v>63</v>
      </c>
      <c r="B82" s="17">
        <f>IF(E82="","",COUNT($E$16:E82))</f>
        <v>0</v>
      </c>
      <c r="C82" s="11" t="s">
        <v>223</v>
      </c>
      <c r="D82" s="11" t="s">
        <v>33</v>
      </c>
      <c r="E82" s="11" t="s">
        <v>224</v>
      </c>
      <c r="F82" s="18" t="s">
        <v>225</v>
      </c>
      <c r="G82" s="16">
        <v>15102</v>
      </c>
      <c r="H82" s="16">
        <v>15102</v>
      </c>
      <c r="I82" s="11" t="s">
        <v>151</v>
      </c>
      <c r="J82" s="24" t="s">
        <v>165</v>
      </c>
      <c r="K82" s="11" t="s">
        <v>107</v>
      </c>
    </row>
    <row r="83" s="1" customFormat="1" ht="45" spans="1:11">
      <c r="A83" s="10">
        <f>IF(B83="","",COUNT($B$16:B83))</f>
        <v>64</v>
      </c>
      <c r="B83" s="17">
        <f>IF(E83="","",COUNT($E$16:E83))</f>
        <v>0</v>
      </c>
      <c r="C83" s="11" t="s">
        <v>226</v>
      </c>
      <c r="D83" s="11" t="s">
        <v>33</v>
      </c>
      <c r="E83" s="11" t="s">
        <v>218</v>
      </c>
      <c r="F83" s="20" t="s">
        <v>227</v>
      </c>
      <c r="G83" s="21">
        <v>10000</v>
      </c>
      <c r="H83" s="21">
        <v>10000</v>
      </c>
      <c r="I83" s="11" t="s">
        <v>151</v>
      </c>
      <c r="J83" s="24" t="s">
        <v>170</v>
      </c>
      <c r="K83" s="11" t="s">
        <v>107</v>
      </c>
    </row>
    <row r="84" s="1" customFormat="1" ht="24" spans="1:11">
      <c r="A84" s="10">
        <f>IF(B84="","",COUNT($B$16:B84))</f>
        <v>65</v>
      </c>
      <c r="B84" s="17">
        <f>IF(E84="","",COUNT($E$16:E84))</f>
        <v>0</v>
      </c>
      <c r="C84" s="11" t="s">
        <v>228</v>
      </c>
      <c r="D84" s="11" t="s">
        <v>33</v>
      </c>
      <c r="E84" s="11" t="s">
        <v>229</v>
      </c>
      <c r="F84" s="18" t="s">
        <v>230</v>
      </c>
      <c r="G84" s="11">
        <v>966</v>
      </c>
      <c r="H84" s="11">
        <v>966</v>
      </c>
      <c r="I84" s="11" t="s">
        <v>151</v>
      </c>
      <c r="J84" s="24" t="s">
        <v>165</v>
      </c>
      <c r="K84" s="11" t="s">
        <v>107</v>
      </c>
    </row>
    <row r="85" s="1" customFormat="1" ht="36" spans="1:11">
      <c r="A85" s="10">
        <f>IF(B85="","",COUNT($B$16:B85))</f>
        <v>66</v>
      </c>
      <c r="B85" s="17">
        <f>IF(E85="","",COUNT($E$16:E85))</f>
        <v>0</v>
      </c>
      <c r="C85" s="11" t="s">
        <v>231</v>
      </c>
      <c r="D85" s="11" t="s">
        <v>33</v>
      </c>
      <c r="E85" s="11" t="s">
        <v>232</v>
      </c>
      <c r="F85" s="18" t="s">
        <v>233</v>
      </c>
      <c r="G85" s="16">
        <v>1049</v>
      </c>
      <c r="H85" s="16">
        <v>1049</v>
      </c>
      <c r="I85" s="11" t="s">
        <v>54</v>
      </c>
      <c r="J85" s="24" t="s">
        <v>205</v>
      </c>
      <c r="K85" s="11" t="s">
        <v>107</v>
      </c>
    </row>
    <row r="86" s="1" customFormat="1" ht="36" spans="1:11">
      <c r="A86" s="10">
        <f>IF(B86="","",COUNT($B$16:B86))</f>
        <v>67</v>
      </c>
      <c r="B86" s="17">
        <f>IF(E86="","",COUNT($E$16:E86))</f>
        <v>0</v>
      </c>
      <c r="C86" s="11" t="s">
        <v>234</v>
      </c>
      <c r="D86" s="11" t="s">
        <v>33</v>
      </c>
      <c r="E86" s="11" t="s">
        <v>235</v>
      </c>
      <c r="F86" s="18" t="s">
        <v>236</v>
      </c>
      <c r="G86" s="16">
        <v>4562</v>
      </c>
      <c r="H86" s="16">
        <v>4562</v>
      </c>
      <c r="I86" s="11" t="s">
        <v>76</v>
      </c>
      <c r="J86" s="24" t="s">
        <v>237</v>
      </c>
      <c r="K86" s="11" t="s">
        <v>107</v>
      </c>
    </row>
    <row r="87" s="1" customFormat="1" ht="90" spans="1:11">
      <c r="A87" s="10">
        <f>IF(B87="","",COUNT($B$16:B87))</f>
        <v>68</v>
      </c>
      <c r="B87" s="17">
        <f>IF(E87="","",COUNT($E$16:E87))</f>
        <v>0</v>
      </c>
      <c r="C87" s="11" t="s">
        <v>238</v>
      </c>
      <c r="D87" s="11" t="s">
        <v>33</v>
      </c>
      <c r="E87" s="11" t="s">
        <v>214</v>
      </c>
      <c r="F87" s="20" t="s">
        <v>239</v>
      </c>
      <c r="G87" s="16">
        <v>1500</v>
      </c>
      <c r="H87" s="16">
        <v>1500</v>
      </c>
      <c r="I87" s="11" t="s">
        <v>240</v>
      </c>
      <c r="J87" s="24" t="s">
        <v>165</v>
      </c>
      <c r="K87" s="11"/>
    </row>
    <row r="88" s="1" customFormat="1" ht="24" spans="1:11">
      <c r="A88" s="10">
        <f>IF(B88="","",COUNT($B$16:B88))</f>
        <v>69</v>
      </c>
      <c r="B88" s="17">
        <f>IF(E88="","",COUNT($E$16:E88))</f>
        <v>0</v>
      </c>
      <c r="C88" s="11" t="s">
        <v>241</v>
      </c>
      <c r="D88" s="11" t="s">
        <v>33</v>
      </c>
      <c r="E88" s="11" t="s">
        <v>242</v>
      </c>
      <c r="F88" s="18" t="s">
        <v>243</v>
      </c>
      <c r="G88" s="16">
        <v>1500</v>
      </c>
      <c r="H88" s="16">
        <v>1500</v>
      </c>
      <c r="I88" s="11" t="s">
        <v>151</v>
      </c>
      <c r="J88" s="24" t="s">
        <v>55</v>
      </c>
      <c r="K88" s="11" t="s">
        <v>107</v>
      </c>
    </row>
    <row r="89" s="1" customFormat="1" ht="36" spans="1:11">
      <c r="A89" s="10">
        <f>IF(B89="","",COUNT($B$16:B89))</f>
        <v>70</v>
      </c>
      <c r="B89" s="17">
        <f>IF(E89="","",COUNT($E$16:E89))</f>
        <v>0</v>
      </c>
      <c r="C89" s="11" t="s">
        <v>244</v>
      </c>
      <c r="D89" s="11" t="s">
        <v>33</v>
      </c>
      <c r="E89" s="11" t="s">
        <v>245</v>
      </c>
      <c r="F89" s="18" t="s">
        <v>246</v>
      </c>
      <c r="G89" s="16">
        <v>5100</v>
      </c>
      <c r="H89" s="16">
        <v>5100</v>
      </c>
      <c r="I89" s="11" t="s">
        <v>36</v>
      </c>
      <c r="J89" s="24" t="s">
        <v>55</v>
      </c>
      <c r="K89" s="11" t="s">
        <v>107</v>
      </c>
    </row>
    <row r="90" s="1" customFormat="1" ht="36" spans="1:11">
      <c r="A90" s="10">
        <f>IF(B90="","",COUNT($B$16:B90))</f>
        <v>71</v>
      </c>
      <c r="B90" s="17">
        <f>IF(E90="","",COUNT($E$16:E90))</f>
        <v>0</v>
      </c>
      <c r="C90" s="11" t="s">
        <v>247</v>
      </c>
      <c r="D90" s="11" t="s">
        <v>248</v>
      </c>
      <c r="E90" s="11" t="s">
        <v>249</v>
      </c>
      <c r="F90" s="18" t="s">
        <v>250</v>
      </c>
      <c r="G90" s="16">
        <v>20000</v>
      </c>
      <c r="H90" s="16">
        <v>20000</v>
      </c>
      <c r="I90" s="11" t="s">
        <v>86</v>
      </c>
      <c r="J90" s="24" t="s">
        <v>55</v>
      </c>
      <c r="K90" s="11" t="s">
        <v>107</v>
      </c>
    </row>
    <row r="91" s="1" customFormat="1" ht="24" spans="1:11">
      <c r="A91" s="10">
        <f>IF(B91="","",COUNT($B$16:B91))</f>
        <v>72</v>
      </c>
      <c r="B91" s="17">
        <f>IF(E91="","",COUNT($E$16:E91))</f>
        <v>0</v>
      </c>
      <c r="C91" s="11" t="s">
        <v>251</v>
      </c>
      <c r="D91" s="11" t="s">
        <v>33</v>
      </c>
      <c r="E91" s="11" t="s">
        <v>252</v>
      </c>
      <c r="F91" s="18" t="s">
        <v>253</v>
      </c>
      <c r="G91" s="16">
        <v>4450</v>
      </c>
      <c r="H91" s="16">
        <v>4450</v>
      </c>
      <c r="I91" s="11" t="s">
        <v>151</v>
      </c>
      <c r="J91" s="24" t="s">
        <v>55</v>
      </c>
      <c r="K91" s="11" t="s">
        <v>107</v>
      </c>
    </row>
    <row r="92" s="1" customFormat="1" ht="24" spans="1:11">
      <c r="A92" s="10">
        <f>IF(B92="","",COUNT($B$16:B92))</f>
        <v>73</v>
      </c>
      <c r="B92" s="17">
        <f>IF(E92="","",COUNT($E$16:E92))</f>
        <v>0</v>
      </c>
      <c r="C92" s="11" t="s">
        <v>254</v>
      </c>
      <c r="D92" s="11" t="s">
        <v>33</v>
      </c>
      <c r="E92" s="11" t="s">
        <v>255</v>
      </c>
      <c r="F92" s="18" t="s">
        <v>256</v>
      </c>
      <c r="G92" s="16">
        <v>12000</v>
      </c>
      <c r="H92" s="16">
        <v>12000</v>
      </c>
      <c r="I92" s="11" t="s">
        <v>28</v>
      </c>
      <c r="J92" s="24" t="s">
        <v>257</v>
      </c>
      <c r="K92" s="11"/>
    </row>
    <row r="93" s="1" customFormat="1" ht="157.5" spans="1:11">
      <c r="A93" s="10">
        <f>IF(B93="","",COUNT($B$16:B93))</f>
        <v>74</v>
      </c>
      <c r="B93" s="17">
        <f>IF(E93="","",COUNT($E$16:E93))</f>
        <v>0</v>
      </c>
      <c r="C93" s="11" t="s">
        <v>258</v>
      </c>
      <c r="D93" s="11" t="s">
        <v>33</v>
      </c>
      <c r="E93" s="11" t="s">
        <v>259</v>
      </c>
      <c r="F93" s="20" t="s">
        <v>260</v>
      </c>
      <c r="G93" s="16">
        <v>2580</v>
      </c>
      <c r="H93" s="16">
        <v>2580</v>
      </c>
      <c r="I93" s="11" t="s">
        <v>76</v>
      </c>
      <c r="J93" s="24" t="s">
        <v>261</v>
      </c>
      <c r="K93" s="11" t="s">
        <v>107</v>
      </c>
    </row>
    <row r="94" s="1" customFormat="1" ht="24" spans="1:11">
      <c r="A94" s="10" t="str">
        <f>IF(B94="","",COUNT($B$16:B94))</f>
        <v/>
      </c>
      <c r="B94" s="17" t="str">
        <f>IF(E94="","",COUNT($E$16:E94))</f>
        <v/>
      </c>
      <c r="C94" s="9" t="s">
        <v>262</v>
      </c>
      <c r="D94" s="11"/>
      <c r="E94" s="11"/>
      <c r="F94" s="11">
        <f>COUNT(B95:B106)</f>
        <v>12</v>
      </c>
      <c r="G94" s="16">
        <f>SUM(G95:G106)</f>
        <v>144281.99</v>
      </c>
      <c r="H94" s="16">
        <f>SUM(H95:H106)</f>
        <v>144281.99</v>
      </c>
      <c r="I94" s="11"/>
      <c r="J94" s="24"/>
      <c r="K94" s="11"/>
    </row>
    <row r="95" s="1" customFormat="1" ht="36" spans="1:11">
      <c r="A95" s="10">
        <f>IF(B95="","",COUNT($B$16:B95))</f>
        <v>75</v>
      </c>
      <c r="B95" s="17">
        <f>IF(E95="","",COUNT($E$16:E95))</f>
        <v>0</v>
      </c>
      <c r="C95" s="11" t="s">
        <v>263</v>
      </c>
      <c r="D95" s="11" t="s">
        <v>33</v>
      </c>
      <c r="E95" s="11" t="s">
        <v>264</v>
      </c>
      <c r="F95" s="18" t="s">
        <v>265</v>
      </c>
      <c r="G95" s="16">
        <v>10900</v>
      </c>
      <c r="H95" s="16">
        <v>10900</v>
      </c>
      <c r="I95" s="11" t="s">
        <v>266</v>
      </c>
      <c r="J95" s="24" t="s">
        <v>165</v>
      </c>
      <c r="K95" s="11" t="s">
        <v>135</v>
      </c>
    </row>
    <row r="96" s="1" customFormat="1" ht="48" spans="1:11">
      <c r="A96" s="10">
        <f>IF(B96="","",COUNT($B$16:B96))</f>
        <v>76</v>
      </c>
      <c r="B96" s="17">
        <f>IF(E96="","",COUNT($E$16:E96))</f>
        <v>0</v>
      </c>
      <c r="C96" s="11" t="s">
        <v>267</v>
      </c>
      <c r="D96" s="11" t="s">
        <v>268</v>
      </c>
      <c r="E96" s="11" t="s">
        <v>269</v>
      </c>
      <c r="F96" s="18" t="s">
        <v>270</v>
      </c>
      <c r="G96" s="16">
        <v>34864</v>
      </c>
      <c r="H96" s="16">
        <v>34864</v>
      </c>
      <c r="I96" s="11" t="s">
        <v>54</v>
      </c>
      <c r="J96" s="24" t="s">
        <v>271</v>
      </c>
      <c r="K96" s="11" t="s">
        <v>135</v>
      </c>
    </row>
    <row r="97" s="1" customFormat="1" ht="24" spans="1:11">
      <c r="A97" s="10">
        <f>IF(B97="","",COUNT($B$16:B97))</f>
        <v>77</v>
      </c>
      <c r="B97" s="17">
        <f>IF(E97="","",COUNT($E$16:E97))</f>
        <v>0</v>
      </c>
      <c r="C97" s="11" t="s">
        <v>272</v>
      </c>
      <c r="D97" s="11" t="s">
        <v>33</v>
      </c>
      <c r="E97" s="11" t="s">
        <v>273</v>
      </c>
      <c r="F97" s="18" t="s">
        <v>274</v>
      </c>
      <c r="G97" s="16">
        <v>1500</v>
      </c>
      <c r="H97" s="16">
        <v>1500</v>
      </c>
      <c r="I97" s="11" t="s">
        <v>151</v>
      </c>
      <c r="J97" s="24" t="s">
        <v>275</v>
      </c>
      <c r="K97" s="11" t="s">
        <v>135</v>
      </c>
    </row>
    <row r="98" s="1" customFormat="1" ht="48" spans="1:11">
      <c r="A98" s="10">
        <f>IF(B98="","",COUNT($B$16:B98))</f>
        <v>78</v>
      </c>
      <c r="B98" s="17">
        <f>IF(E98="","",COUNT($E$16:E98))</f>
        <v>0</v>
      </c>
      <c r="C98" s="11" t="s">
        <v>276</v>
      </c>
      <c r="D98" s="11" t="s">
        <v>33</v>
      </c>
      <c r="E98" s="11" t="s">
        <v>168</v>
      </c>
      <c r="F98" s="18" t="s">
        <v>277</v>
      </c>
      <c r="G98" s="11">
        <v>720</v>
      </c>
      <c r="H98" s="11">
        <v>720</v>
      </c>
      <c r="I98" s="11" t="s">
        <v>196</v>
      </c>
      <c r="J98" s="24" t="s">
        <v>275</v>
      </c>
      <c r="K98" s="11" t="s">
        <v>278</v>
      </c>
    </row>
    <row r="99" s="1" customFormat="1" ht="24" spans="1:11">
      <c r="A99" s="10">
        <f>IF(B99="","",COUNT($B$16:B99))</f>
        <v>79</v>
      </c>
      <c r="B99" s="17">
        <f>IF(E99="","",COUNT($E$16:E99))</f>
        <v>0</v>
      </c>
      <c r="C99" s="11" t="s">
        <v>279</v>
      </c>
      <c r="D99" s="11" t="s">
        <v>33</v>
      </c>
      <c r="E99" s="11" t="s">
        <v>168</v>
      </c>
      <c r="F99" s="18" t="s">
        <v>280</v>
      </c>
      <c r="G99" s="16">
        <v>2993</v>
      </c>
      <c r="H99" s="16">
        <v>2993</v>
      </c>
      <c r="I99" s="11" t="s">
        <v>196</v>
      </c>
      <c r="J99" s="24" t="s">
        <v>281</v>
      </c>
      <c r="K99" s="11" t="s">
        <v>282</v>
      </c>
    </row>
    <row r="100" s="1" customFormat="1" ht="56.1" customHeight="1" spans="1:11">
      <c r="A100" s="10">
        <f>IF(B100="","",COUNT($B$16:B100))</f>
        <v>80</v>
      </c>
      <c r="B100" s="17">
        <f>IF(E100="","",COUNT($E$16:E100))</f>
        <v>0</v>
      </c>
      <c r="C100" s="11" t="s">
        <v>283</v>
      </c>
      <c r="D100" s="11" t="s">
        <v>117</v>
      </c>
      <c r="E100" s="11" t="s">
        <v>284</v>
      </c>
      <c r="F100" s="18" t="s">
        <v>285</v>
      </c>
      <c r="G100" s="16">
        <v>7600</v>
      </c>
      <c r="H100" s="16">
        <v>7600</v>
      </c>
      <c r="I100" s="11" t="s">
        <v>141</v>
      </c>
      <c r="J100" s="24" t="s">
        <v>275</v>
      </c>
      <c r="K100" s="11" t="s">
        <v>107</v>
      </c>
    </row>
    <row r="101" s="1" customFormat="1" ht="56.1" customHeight="1" spans="1:11">
      <c r="A101" s="10">
        <f>IF(B101="","",COUNT($B$16:B101))</f>
        <v>81</v>
      </c>
      <c r="B101" s="17">
        <f>IF(E101="","",COUNT($E$16:E101))</f>
        <v>0</v>
      </c>
      <c r="C101" s="11" t="s">
        <v>286</v>
      </c>
      <c r="D101" s="11" t="s">
        <v>33</v>
      </c>
      <c r="E101" s="11" t="s">
        <v>287</v>
      </c>
      <c r="F101" s="18" t="s">
        <v>288</v>
      </c>
      <c r="G101" s="16">
        <v>2187</v>
      </c>
      <c r="H101" s="16">
        <v>2187</v>
      </c>
      <c r="I101" s="11" t="s">
        <v>151</v>
      </c>
      <c r="J101" s="24" t="s">
        <v>275</v>
      </c>
      <c r="K101" s="11" t="s">
        <v>107</v>
      </c>
    </row>
    <row r="102" s="1" customFormat="1" ht="48" spans="1:11">
      <c r="A102" s="10">
        <f>IF(B102="","",COUNT($B$16:B102))</f>
        <v>82</v>
      </c>
      <c r="B102" s="17">
        <f>IF(E102="","",COUNT($E$16:E102))</f>
        <v>0</v>
      </c>
      <c r="C102" s="11" t="s">
        <v>289</v>
      </c>
      <c r="D102" s="11" t="s">
        <v>117</v>
      </c>
      <c r="E102" s="11" t="s">
        <v>290</v>
      </c>
      <c r="F102" s="18" t="s">
        <v>291</v>
      </c>
      <c r="G102" s="16">
        <v>40000</v>
      </c>
      <c r="H102" s="16">
        <v>40000</v>
      </c>
      <c r="I102" s="11" t="s">
        <v>54</v>
      </c>
      <c r="J102" s="24" t="s">
        <v>275</v>
      </c>
      <c r="K102" s="11" t="s">
        <v>107</v>
      </c>
    </row>
    <row r="103" s="1" customFormat="1" ht="24" spans="1:11">
      <c r="A103" s="10">
        <f>IF(B103="","",COUNT($B$16:B103))</f>
        <v>83</v>
      </c>
      <c r="B103" s="17">
        <f>IF(E103="","",COUNT($E$16:E103))</f>
        <v>0</v>
      </c>
      <c r="C103" s="11" t="s">
        <v>292</v>
      </c>
      <c r="D103" s="11" t="s">
        <v>33</v>
      </c>
      <c r="E103" s="11" t="s">
        <v>168</v>
      </c>
      <c r="F103" s="18" t="s">
        <v>293</v>
      </c>
      <c r="G103" s="11">
        <v>732</v>
      </c>
      <c r="H103" s="11">
        <v>732</v>
      </c>
      <c r="I103" s="11" t="s">
        <v>141</v>
      </c>
      <c r="J103" s="24" t="s">
        <v>275</v>
      </c>
      <c r="K103" s="11" t="s">
        <v>107</v>
      </c>
    </row>
    <row r="104" s="1" customFormat="1" ht="36" spans="1:11">
      <c r="A104" s="10">
        <f>IF(B104="","",COUNT($B$16:B104))</f>
        <v>84</v>
      </c>
      <c r="B104" s="17">
        <f>IF(E104="","",COUNT($E$16:E104))</f>
        <v>0</v>
      </c>
      <c r="C104" s="11" t="s">
        <v>294</v>
      </c>
      <c r="D104" s="11" t="s">
        <v>33</v>
      </c>
      <c r="E104" s="11" t="s">
        <v>168</v>
      </c>
      <c r="F104" s="18" t="s">
        <v>295</v>
      </c>
      <c r="G104" s="11">
        <v>550</v>
      </c>
      <c r="H104" s="11">
        <v>550</v>
      </c>
      <c r="I104" s="11" t="s">
        <v>141</v>
      </c>
      <c r="J104" s="24" t="s">
        <v>275</v>
      </c>
      <c r="K104" s="11" t="s">
        <v>107</v>
      </c>
    </row>
    <row r="105" s="1" customFormat="1" ht="36" spans="1:11">
      <c r="A105" s="10">
        <f>IF(B105="","",COUNT($B$16:B105))</f>
        <v>85</v>
      </c>
      <c r="B105" s="17">
        <f>IF(E105="","",COUNT($E$16:E105))</f>
        <v>0</v>
      </c>
      <c r="C105" s="11" t="s">
        <v>296</v>
      </c>
      <c r="D105" s="11" t="s">
        <v>117</v>
      </c>
      <c r="E105" s="11" t="s">
        <v>297</v>
      </c>
      <c r="F105" s="18" t="s">
        <v>298</v>
      </c>
      <c r="G105" s="16">
        <v>20000</v>
      </c>
      <c r="H105" s="16">
        <v>20000</v>
      </c>
      <c r="I105" s="11" t="s">
        <v>54</v>
      </c>
      <c r="J105" s="24" t="s">
        <v>275</v>
      </c>
      <c r="K105" s="11" t="s">
        <v>107</v>
      </c>
    </row>
    <row r="106" s="1" customFormat="1" ht="84" customHeight="1" spans="1:11">
      <c r="A106" s="10">
        <f>IF(B106="","",COUNT($B$16:B106))</f>
        <v>86</v>
      </c>
      <c r="B106" s="17">
        <f>IF(E106="","",COUNT($E$16:E106))</f>
        <v>0</v>
      </c>
      <c r="C106" s="11" t="s">
        <v>296</v>
      </c>
      <c r="D106" s="11" t="s">
        <v>299</v>
      </c>
      <c r="E106" s="11" t="s">
        <v>300</v>
      </c>
      <c r="F106" s="18" t="s">
        <v>301</v>
      </c>
      <c r="G106" s="11">
        <v>22235.99</v>
      </c>
      <c r="H106" s="11">
        <v>22235.99</v>
      </c>
      <c r="I106" s="11" t="s">
        <v>76</v>
      </c>
      <c r="J106" s="24" t="s">
        <v>302</v>
      </c>
      <c r="K106" s="11" t="s">
        <v>303</v>
      </c>
    </row>
    <row r="107" s="1" customFormat="1" ht="24" spans="1:11">
      <c r="A107" s="10" t="str">
        <f>IF(B107="","",COUNT($B$16:B107))</f>
        <v/>
      </c>
      <c r="B107" s="17" t="str">
        <f>IF(E107="","",COUNT($E$16:E107))</f>
        <v/>
      </c>
      <c r="C107" s="9" t="s">
        <v>304</v>
      </c>
      <c r="D107" s="11"/>
      <c r="E107" s="11"/>
      <c r="F107" s="9">
        <f>COUNT(B108:B113)</f>
        <v>6</v>
      </c>
      <c r="G107" s="16">
        <f>SUM(G108:G113)</f>
        <v>1030650</v>
      </c>
      <c r="H107" s="16">
        <f>SUM(H108:H113)</f>
        <v>1030650</v>
      </c>
      <c r="I107" s="11"/>
      <c r="J107" s="24"/>
      <c r="K107" s="11"/>
    </row>
    <row r="108" s="1" customFormat="1" ht="24" spans="1:11">
      <c r="A108" s="10">
        <f>IF(B108="","",COUNT($B$16:B108))</f>
        <v>87</v>
      </c>
      <c r="B108" s="17">
        <f>IF(E108="","",COUNT($E$16:E108))</f>
        <v>0</v>
      </c>
      <c r="C108" s="11" t="s">
        <v>305</v>
      </c>
      <c r="D108" s="11" t="s">
        <v>33</v>
      </c>
      <c r="E108" s="11" t="s">
        <v>306</v>
      </c>
      <c r="F108" s="18" t="s">
        <v>307</v>
      </c>
      <c r="G108" s="16">
        <v>1000000</v>
      </c>
      <c r="H108" s="16">
        <v>1000000</v>
      </c>
      <c r="I108" s="11" t="s">
        <v>54</v>
      </c>
      <c r="J108" s="24" t="s">
        <v>275</v>
      </c>
      <c r="K108" s="11" t="s">
        <v>30</v>
      </c>
    </row>
    <row r="109" s="1" customFormat="1" ht="101.25" spans="1:11">
      <c r="A109" s="10">
        <f>IF(B109="","",COUNT($B$16:B109))</f>
        <v>88</v>
      </c>
      <c r="B109" s="17">
        <f>IF(E109="","",COUNT($E$16:E109))</f>
        <v>0</v>
      </c>
      <c r="C109" s="11" t="s">
        <v>308</v>
      </c>
      <c r="D109" s="11" t="s">
        <v>33</v>
      </c>
      <c r="E109" s="11" t="s">
        <v>309</v>
      </c>
      <c r="F109" s="20" t="s">
        <v>310</v>
      </c>
      <c r="G109" s="21">
        <v>9150</v>
      </c>
      <c r="H109" s="21">
        <v>9150</v>
      </c>
      <c r="I109" s="11" t="s">
        <v>151</v>
      </c>
      <c r="J109" s="24" t="s">
        <v>59</v>
      </c>
      <c r="K109" s="11" t="s">
        <v>38</v>
      </c>
    </row>
    <row r="110" s="1" customFormat="1" ht="112.5" spans="1:11">
      <c r="A110" s="10">
        <f>IF(B110="","",COUNT($B$16:B110))</f>
        <v>89</v>
      </c>
      <c r="B110" s="17">
        <f>IF(E110="","",COUNT($E$16:E110))</f>
        <v>0</v>
      </c>
      <c r="C110" s="11" t="s">
        <v>311</v>
      </c>
      <c r="D110" s="11" t="s">
        <v>33</v>
      </c>
      <c r="E110" s="11" t="s">
        <v>312</v>
      </c>
      <c r="F110" s="20" t="s">
        <v>313</v>
      </c>
      <c r="G110" s="16">
        <v>12000</v>
      </c>
      <c r="H110" s="16">
        <v>12000</v>
      </c>
      <c r="I110" s="11" t="s">
        <v>145</v>
      </c>
      <c r="J110" s="24" t="s">
        <v>59</v>
      </c>
      <c r="K110" s="11" t="s">
        <v>38</v>
      </c>
    </row>
    <row r="111" s="1" customFormat="1" spans="1:11">
      <c r="A111" s="10">
        <f>IF(B111="","",COUNT($B$16:B111))</f>
        <v>90</v>
      </c>
      <c r="B111" s="17">
        <f>IF(E111="","",COUNT($E$16:E111))</f>
        <v>0</v>
      </c>
      <c r="C111" s="11" t="s">
        <v>314</v>
      </c>
      <c r="D111" s="11" t="s">
        <v>33</v>
      </c>
      <c r="E111" s="11" t="s">
        <v>168</v>
      </c>
      <c r="F111" s="20" t="s">
        <v>315</v>
      </c>
      <c r="G111" s="21">
        <v>1500</v>
      </c>
      <c r="H111" s="21">
        <v>1500</v>
      </c>
      <c r="I111" s="11" t="s">
        <v>240</v>
      </c>
      <c r="J111" s="24" t="s">
        <v>316</v>
      </c>
      <c r="K111" s="11" t="s">
        <v>107</v>
      </c>
    </row>
    <row r="112" s="1" customFormat="1" ht="24" spans="1:11">
      <c r="A112" s="10">
        <f>IF(B112="","",COUNT($B$16:B112))</f>
        <v>91</v>
      </c>
      <c r="B112" s="17">
        <f>IF(E112="","",COUNT($E$16:E112))</f>
        <v>0</v>
      </c>
      <c r="C112" s="11" t="s">
        <v>317</v>
      </c>
      <c r="D112" s="11" t="s">
        <v>33</v>
      </c>
      <c r="E112" s="11" t="s">
        <v>318</v>
      </c>
      <c r="F112" s="18" t="s">
        <v>319</v>
      </c>
      <c r="G112" s="16">
        <v>5000</v>
      </c>
      <c r="H112" s="16">
        <v>5000</v>
      </c>
      <c r="I112" s="11" t="s">
        <v>151</v>
      </c>
      <c r="J112" s="24" t="s">
        <v>55</v>
      </c>
      <c r="K112" s="11" t="s">
        <v>107</v>
      </c>
    </row>
    <row r="113" s="1" customFormat="1" ht="24" spans="1:11">
      <c r="A113" s="10">
        <f>IF(B113="","",COUNT($B$16:B113))</f>
        <v>92</v>
      </c>
      <c r="B113" s="17">
        <f>IF(E113="","",COUNT($E$16:E113))</f>
        <v>0</v>
      </c>
      <c r="C113" s="11" t="s">
        <v>320</v>
      </c>
      <c r="D113" s="11" t="s">
        <v>33</v>
      </c>
      <c r="E113" s="11" t="s">
        <v>321</v>
      </c>
      <c r="F113" s="18" t="s">
        <v>322</v>
      </c>
      <c r="G113" s="16">
        <v>3000</v>
      </c>
      <c r="H113" s="16">
        <v>3000</v>
      </c>
      <c r="I113" s="11" t="s">
        <v>76</v>
      </c>
      <c r="J113" s="24" t="s">
        <v>59</v>
      </c>
      <c r="K113" s="11" t="s">
        <v>323</v>
      </c>
    </row>
    <row r="114" s="1" customFormat="1" spans="1:11">
      <c r="A114" s="10" t="str">
        <f>IF(B114="","",COUNT($B$16:B114))</f>
        <v/>
      </c>
      <c r="B114" s="17" t="str">
        <f>IF(E114="","",COUNT($E$16:E114))</f>
        <v/>
      </c>
      <c r="C114" s="9" t="s">
        <v>324</v>
      </c>
      <c r="D114" s="9"/>
      <c r="E114" s="9"/>
      <c r="F114" s="9">
        <f>COUNT(B115:B119)</f>
        <v>5</v>
      </c>
      <c r="G114" s="15">
        <f>SUM(G115:G119)</f>
        <v>441000</v>
      </c>
      <c r="H114" s="15">
        <f>SUM(H115:H119)</f>
        <v>441000</v>
      </c>
      <c r="I114" s="9"/>
      <c r="J114" s="23"/>
      <c r="K114" s="9"/>
    </row>
    <row r="115" s="1" customFormat="1" ht="48" spans="1:11">
      <c r="A115" s="10">
        <f>IF(B115="","",COUNT($B$16:B115))</f>
        <v>93</v>
      </c>
      <c r="B115" s="17">
        <f>IF(E115="","",COUNT($E$16:E115))</f>
        <v>0</v>
      </c>
      <c r="C115" s="11" t="s">
        <v>325</v>
      </c>
      <c r="D115" s="11" t="s">
        <v>33</v>
      </c>
      <c r="E115" s="11" t="s">
        <v>26</v>
      </c>
      <c r="F115" s="18" t="s">
        <v>326</v>
      </c>
      <c r="G115" s="16">
        <v>175000</v>
      </c>
      <c r="H115" s="16">
        <v>175000</v>
      </c>
      <c r="I115" s="11" t="s">
        <v>54</v>
      </c>
      <c r="J115" s="24" t="s">
        <v>316</v>
      </c>
      <c r="K115" s="11" t="s">
        <v>107</v>
      </c>
    </row>
    <row r="116" s="1" customFormat="1" ht="48" spans="1:11">
      <c r="A116" s="10">
        <f>IF(B116="","",COUNT($B$16:B116))</f>
        <v>94</v>
      </c>
      <c r="B116" s="17">
        <f>IF(E116="","",COUNT($E$16:E116))</f>
        <v>0</v>
      </c>
      <c r="C116" s="11" t="s">
        <v>327</v>
      </c>
      <c r="D116" s="11" t="s">
        <v>33</v>
      </c>
      <c r="E116" s="11" t="s">
        <v>328</v>
      </c>
      <c r="F116" s="18" t="s">
        <v>329</v>
      </c>
      <c r="G116" s="16">
        <v>165000</v>
      </c>
      <c r="H116" s="16">
        <v>165000</v>
      </c>
      <c r="I116" s="11" t="s">
        <v>54</v>
      </c>
      <c r="J116" s="24" t="s">
        <v>330</v>
      </c>
      <c r="K116" s="11" t="s">
        <v>107</v>
      </c>
    </row>
    <row r="117" s="1" customFormat="1" ht="48" spans="1:11">
      <c r="A117" s="10">
        <f>IF(B117="","",COUNT($B$16:B117))</f>
        <v>95</v>
      </c>
      <c r="B117" s="17">
        <f>IF(E117="","",COUNT($E$16:E117))</f>
        <v>0</v>
      </c>
      <c r="C117" s="11" t="s">
        <v>331</v>
      </c>
      <c r="D117" s="11" t="s">
        <v>332</v>
      </c>
      <c r="E117" s="11" t="s">
        <v>333</v>
      </c>
      <c r="F117" s="18" t="s">
        <v>334</v>
      </c>
      <c r="G117" s="16">
        <v>5000</v>
      </c>
      <c r="H117" s="16">
        <v>5000</v>
      </c>
      <c r="I117" s="11" t="s">
        <v>151</v>
      </c>
      <c r="J117" s="24" t="s">
        <v>335</v>
      </c>
      <c r="K117" s="11" t="s">
        <v>336</v>
      </c>
    </row>
    <row r="118" s="1" customFormat="1" ht="60" spans="1:11">
      <c r="A118" s="10">
        <f>IF(B118="","",COUNT($B$16:B118))</f>
        <v>96</v>
      </c>
      <c r="B118" s="17">
        <f>IF(E118="","",COUNT($E$16:E118))</f>
        <v>0</v>
      </c>
      <c r="C118" s="11" t="s">
        <v>337</v>
      </c>
      <c r="D118" s="11" t="s">
        <v>332</v>
      </c>
      <c r="E118" s="11" t="s">
        <v>338</v>
      </c>
      <c r="F118" s="18" t="s">
        <v>339</v>
      </c>
      <c r="G118" s="16">
        <v>90000</v>
      </c>
      <c r="H118" s="16">
        <v>90000</v>
      </c>
      <c r="I118" s="11" t="s">
        <v>54</v>
      </c>
      <c r="J118" s="24" t="s">
        <v>335</v>
      </c>
      <c r="K118" s="11" t="s">
        <v>336</v>
      </c>
    </row>
    <row r="119" s="1" customFormat="1" ht="36" spans="1:11">
      <c r="A119" s="10">
        <f>IF(B119="","",COUNT($B$16:B119))</f>
        <v>97</v>
      </c>
      <c r="B119" s="17">
        <f>IF(E119="","",COUNT($E$16:E119))</f>
        <v>0</v>
      </c>
      <c r="C119" s="11" t="s">
        <v>340</v>
      </c>
      <c r="D119" s="11" t="s">
        <v>341</v>
      </c>
      <c r="E119" s="11" t="s">
        <v>342</v>
      </c>
      <c r="F119" s="18" t="s">
        <v>343</v>
      </c>
      <c r="G119" s="16">
        <v>6000</v>
      </c>
      <c r="H119" s="16">
        <v>6000</v>
      </c>
      <c r="I119" s="11" t="s">
        <v>344</v>
      </c>
      <c r="J119" s="24" t="s">
        <v>345</v>
      </c>
      <c r="K119" s="11" t="s">
        <v>346</v>
      </c>
    </row>
    <row r="120" s="1" customFormat="1" spans="1:11">
      <c r="A120" s="10" t="str">
        <f>IF(B120="","",COUNT($B$16:B120))</f>
        <v/>
      </c>
      <c r="B120" s="17" t="str">
        <f>IF(E120="","",COUNT($E$16:E120))</f>
        <v/>
      </c>
      <c r="C120" s="9" t="s">
        <v>347</v>
      </c>
      <c r="D120" s="11"/>
      <c r="E120" s="11"/>
      <c r="F120" s="11">
        <f>COUNT(B121:B139)</f>
        <v>19</v>
      </c>
      <c r="G120" s="16">
        <f>SUM(G121:G139)</f>
        <v>680077.83</v>
      </c>
      <c r="H120" s="16">
        <f>SUM(H121:H139)</f>
        <v>680077.83</v>
      </c>
      <c r="I120" s="11"/>
      <c r="J120" s="24"/>
      <c r="K120" s="11"/>
    </row>
    <row r="121" s="1" customFormat="1" ht="36" spans="1:11">
      <c r="A121" s="10">
        <f>IF(B121="","",COUNT($B$16:B121))</f>
        <v>98</v>
      </c>
      <c r="B121" s="17">
        <f>IF(E121="","",COUNT($E$16:E121))</f>
        <v>0</v>
      </c>
      <c r="C121" s="11" t="s">
        <v>348</v>
      </c>
      <c r="D121" s="11" t="s">
        <v>33</v>
      </c>
      <c r="E121" s="11" t="s">
        <v>349</v>
      </c>
      <c r="F121" s="20" t="s">
        <v>350</v>
      </c>
      <c r="G121" s="16">
        <v>250000</v>
      </c>
      <c r="H121" s="16">
        <v>250000</v>
      </c>
      <c r="I121" s="11" t="s">
        <v>145</v>
      </c>
      <c r="J121" s="24" t="s">
        <v>55</v>
      </c>
      <c r="K121" s="11" t="s">
        <v>351</v>
      </c>
    </row>
    <row r="122" s="1" customFormat="1" ht="24" spans="1:11">
      <c r="A122" s="10">
        <f>IF(B122="","",COUNT($B$16:B122))</f>
        <v>99</v>
      </c>
      <c r="B122" s="17">
        <f>IF(E122="","",COUNT($E$16:E122))</f>
        <v>0</v>
      </c>
      <c r="C122" s="11" t="s">
        <v>352</v>
      </c>
      <c r="D122" s="11" t="s">
        <v>33</v>
      </c>
      <c r="E122" s="11" t="s">
        <v>353</v>
      </c>
      <c r="F122" s="18" t="s">
        <v>354</v>
      </c>
      <c r="G122" s="16">
        <v>71000</v>
      </c>
      <c r="H122" s="16">
        <v>71000</v>
      </c>
      <c r="I122" s="11" t="s">
        <v>216</v>
      </c>
      <c r="J122" s="24" t="s">
        <v>55</v>
      </c>
      <c r="K122" s="11" t="s">
        <v>355</v>
      </c>
    </row>
    <row r="123" s="1" customFormat="1" ht="101.25" spans="1:11">
      <c r="A123" s="10">
        <f>IF(B123="","",COUNT($B$16:B123))</f>
        <v>100</v>
      </c>
      <c r="B123" s="17">
        <f>IF(E123="","",COUNT($E$16:E123))</f>
        <v>0</v>
      </c>
      <c r="C123" s="11" t="s">
        <v>356</v>
      </c>
      <c r="D123" s="18" t="s">
        <v>299</v>
      </c>
      <c r="E123" s="18" t="s">
        <v>229</v>
      </c>
      <c r="F123" s="20" t="s">
        <v>357</v>
      </c>
      <c r="G123" s="18">
        <v>965.83</v>
      </c>
      <c r="H123" s="18">
        <v>965.83</v>
      </c>
      <c r="I123" s="11" t="s">
        <v>54</v>
      </c>
      <c r="J123" s="18" t="s">
        <v>358</v>
      </c>
      <c r="K123" s="11" t="s">
        <v>303</v>
      </c>
    </row>
    <row r="124" s="1" customFormat="1" spans="1:11">
      <c r="A124" s="10">
        <f>IF(B124="","",COUNT($B$16:B124))</f>
        <v>101</v>
      </c>
      <c r="B124" s="17">
        <f>IF(E124="","",COUNT($E$16:E124))</f>
        <v>0</v>
      </c>
      <c r="C124" s="11" t="s">
        <v>359</v>
      </c>
      <c r="D124" s="11" t="s">
        <v>360</v>
      </c>
      <c r="E124" s="18" t="s">
        <v>168</v>
      </c>
      <c r="F124" s="18" t="s">
        <v>361</v>
      </c>
      <c r="G124" s="18">
        <v>6000</v>
      </c>
      <c r="H124" s="18">
        <v>6000</v>
      </c>
      <c r="I124" s="11" t="s">
        <v>36</v>
      </c>
      <c r="J124" s="18" t="s">
        <v>362</v>
      </c>
      <c r="K124" s="11" t="s">
        <v>363</v>
      </c>
    </row>
    <row r="125" s="1" customFormat="1" ht="24" spans="1:11">
      <c r="A125" s="10">
        <f>IF(B125="","",COUNT($B$16:B125))</f>
        <v>102</v>
      </c>
      <c r="B125" s="17">
        <f>IF(E125="","",COUNT($E$16:E125))</f>
        <v>0</v>
      </c>
      <c r="C125" s="11" t="s">
        <v>364</v>
      </c>
      <c r="D125" s="11" t="s">
        <v>360</v>
      </c>
      <c r="E125" s="18" t="s">
        <v>168</v>
      </c>
      <c r="F125" s="18" t="s">
        <v>365</v>
      </c>
      <c r="G125" s="18">
        <v>4000</v>
      </c>
      <c r="H125" s="18">
        <v>4000</v>
      </c>
      <c r="I125" s="11" t="s">
        <v>28</v>
      </c>
      <c r="J125" s="18" t="s">
        <v>362</v>
      </c>
      <c r="K125" s="11" t="s">
        <v>303</v>
      </c>
    </row>
    <row r="126" s="1" customFormat="1" ht="36" spans="1:11">
      <c r="A126" s="10">
        <f>IF(B126="","",COUNT($B$16:B126))</f>
        <v>103</v>
      </c>
      <c r="B126" s="17">
        <f>IF(E126="","",COUNT($E$16:E126))</f>
        <v>0</v>
      </c>
      <c r="C126" s="11" t="s">
        <v>366</v>
      </c>
      <c r="D126" s="11" t="s">
        <v>360</v>
      </c>
      <c r="E126" s="18" t="s">
        <v>367</v>
      </c>
      <c r="F126" s="18" t="s">
        <v>368</v>
      </c>
      <c r="G126" s="18">
        <v>6000</v>
      </c>
      <c r="H126" s="18">
        <v>6000</v>
      </c>
      <c r="I126" s="11" t="s">
        <v>72</v>
      </c>
      <c r="J126" s="18" t="s">
        <v>362</v>
      </c>
      <c r="K126" s="11" t="s">
        <v>303</v>
      </c>
    </row>
    <row r="127" s="1" customFormat="1" ht="24" spans="1:11">
      <c r="A127" s="10">
        <f>IF(B127="","",COUNT($B$16:B127))</f>
        <v>104</v>
      </c>
      <c r="B127" s="17">
        <f>IF(E127="","",COUNT($E$16:E127))</f>
        <v>0</v>
      </c>
      <c r="C127" s="11" t="s">
        <v>369</v>
      </c>
      <c r="D127" s="11" t="s">
        <v>360</v>
      </c>
      <c r="E127" s="18" t="s">
        <v>168</v>
      </c>
      <c r="F127" s="18" t="s">
        <v>370</v>
      </c>
      <c r="G127" s="18">
        <v>5000</v>
      </c>
      <c r="H127" s="18">
        <v>5000</v>
      </c>
      <c r="I127" s="11" t="s">
        <v>72</v>
      </c>
      <c r="J127" s="18" t="s">
        <v>362</v>
      </c>
      <c r="K127" s="11" t="s">
        <v>303</v>
      </c>
    </row>
    <row r="128" s="1" customFormat="1" ht="24" spans="1:11">
      <c r="A128" s="10">
        <f>IF(B128="","",COUNT($B$16:B128))</f>
        <v>105</v>
      </c>
      <c r="B128" s="17">
        <f>IF(E128="","",COUNT($E$16:E128))</f>
        <v>0</v>
      </c>
      <c r="C128" s="11" t="s">
        <v>371</v>
      </c>
      <c r="D128" s="11" t="s">
        <v>360</v>
      </c>
      <c r="E128" s="18" t="s">
        <v>372</v>
      </c>
      <c r="F128" s="18" t="s">
        <v>373</v>
      </c>
      <c r="G128" s="18">
        <v>2500</v>
      </c>
      <c r="H128" s="18">
        <v>2500</v>
      </c>
      <c r="I128" s="11" t="s">
        <v>72</v>
      </c>
      <c r="J128" s="18" t="s">
        <v>362</v>
      </c>
      <c r="K128" s="11" t="s">
        <v>303</v>
      </c>
    </row>
    <row r="129" s="1" customFormat="1" ht="24" spans="1:11">
      <c r="A129" s="10">
        <f>IF(B129="","",COUNT($B$16:B129))</f>
        <v>106</v>
      </c>
      <c r="B129" s="17">
        <f>IF(E129="","",COUNT($E$16:E129))</f>
        <v>0</v>
      </c>
      <c r="C129" s="11" t="s">
        <v>374</v>
      </c>
      <c r="D129" s="11" t="s">
        <v>360</v>
      </c>
      <c r="E129" s="18" t="s">
        <v>375</v>
      </c>
      <c r="F129" s="18" t="s">
        <v>376</v>
      </c>
      <c r="G129" s="18">
        <v>3000</v>
      </c>
      <c r="H129" s="18">
        <v>3000</v>
      </c>
      <c r="I129" s="11" t="s">
        <v>72</v>
      </c>
      <c r="J129" s="18" t="s">
        <v>362</v>
      </c>
      <c r="K129" s="11" t="s">
        <v>303</v>
      </c>
    </row>
    <row r="130" s="1" customFormat="1" ht="24" spans="1:11">
      <c r="A130" s="10">
        <f>IF(B130="","",COUNT($B$16:B130))</f>
        <v>107</v>
      </c>
      <c r="B130" s="17">
        <f>IF(E130="","",COUNT($E$16:E130))</f>
        <v>0</v>
      </c>
      <c r="C130" s="11" t="s">
        <v>377</v>
      </c>
      <c r="D130" s="11" t="s">
        <v>360</v>
      </c>
      <c r="E130" s="18" t="s">
        <v>378</v>
      </c>
      <c r="F130" s="18" t="s">
        <v>379</v>
      </c>
      <c r="G130" s="18">
        <v>3000</v>
      </c>
      <c r="H130" s="18">
        <v>3000</v>
      </c>
      <c r="I130" s="11" t="s">
        <v>72</v>
      </c>
      <c r="J130" s="18" t="s">
        <v>362</v>
      </c>
      <c r="K130" s="11" t="s">
        <v>380</v>
      </c>
    </row>
    <row r="131" s="1" customFormat="1" ht="24" spans="1:11">
      <c r="A131" s="10">
        <f>IF(B131="","",COUNT($B$16:B131))</f>
        <v>108</v>
      </c>
      <c r="B131" s="17">
        <f>IF(E131="","",COUNT($E$16:E131))</f>
        <v>0</v>
      </c>
      <c r="C131" s="11" t="s">
        <v>381</v>
      </c>
      <c r="D131" s="11" t="s">
        <v>360</v>
      </c>
      <c r="E131" s="18" t="s">
        <v>382</v>
      </c>
      <c r="F131" s="18" t="s">
        <v>383</v>
      </c>
      <c r="G131" s="18">
        <v>5000</v>
      </c>
      <c r="H131" s="18">
        <v>5000</v>
      </c>
      <c r="I131" s="11" t="s">
        <v>28</v>
      </c>
      <c r="J131" s="18" t="s">
        <v>362</v>
      </c>
      <c r="K131" s="11" t="s">
        <v>303</v>
      </c>
    </row>
    <row r="132" s="1" customFormat="1" ht="36" spans="1:11">
      <c r="A132" s="10">
        <f>IF(B132="","",COUNT($B$16:B132))</f>
        <v>109</v>
      </c>
      <c r="B132" s="17">
        <f>IF(E132="","",COUNT($E$16:E132))</f>
        <v>0</v>
      </c>
      <c r="C132" s="11" t="s">
        <v>384</v>
      </c>
      <c r="D132" s="11" t="s">
        <v>33</v>
      </c>
      <c r="E132" s="11" t="s">
        <v>385</v>
      </c>
      <c r="F132" s="18" t="s">
        <v>386</v>
      </c>
      <c r="G132" s="16">
        <v>200000</v>
      </c>
      <c r="H132" s="16">
        <v>200000</v>
      </c>
      <c r="I132" s="11" t="s">
        <v>141</v>
      </c>
      <c r="J132" s="24" t="s">
        <v>387</v>
      </c>
      <c r="K132" s="11" t="s">
        <v>388</v>
      </c>
    </row>
    <row r="133" s="1" customFormat="1" ht="48" spans="1:11">
      <c r="A133" s="10">
        <f>IF(B133="","",COUNT($B$16:B133))</f>
        <v>110</v>
      </c>
      <c r="B133" s="17">
        <v>0</v>
      </c>
      <c r="C133" s="11" t="s">
        <v>389</v>
      </c>
      <c r="D133" s="11" t="s">
        <v>33</v>
      </c>
      <c r="E133" s="11" t="s">
        <v>98</v>
      </c>
      <c r="F133" s="18" t="s">
        <v>390</v>
      </c>
      <c r="G133" s="16">
        <v>8906</v>
      </c>
      <c r="H133" s="16">
        <v>8906</v>
      </c>
      <c r="I133" s="11" t="s">
        <v>36</v>
      </c>
      <c r="J133" s="24" t="s">
        <v>55</v>
      </c>
      <c r="K133" s="11" t="s">
        <v>391</v>
      </c>
    </row>
    <row r="134" s="1" customFormat="1" ht="36" spans="1:11">
      <c r="A134" s="10">
        <f>IF(B134="","",COUNT($B$16:B134))</f>
        <v>111</v>
      </c>
      <c r="B134" s="17">
        <v>0</v>
      </c>
      <c r="C134" s="11" t="s">
        <v>392</v>
      </c>
      <c r="D134" s="11" t="s">
        <v>33</v>
      </c>
      <c r="E134" s="11" t="s">
        <v>88</v>
      </c>
      <c r="F134" s="18" t="s">
        <v>393</v>
      </c>
      <c r="G134" s="16">
        <v>2564</v>
      </c>
      <c r="H134" s="16">
        <v>2564</v>
      </c>
      <c r="I134" s="11" t="s">
        <v>145</v>
      </c>
      <c r="J134" s="24" t="s">
        <v>55</v>
      </c>
      <c r="K134" s="11" t="s">
        <v>394</v>
      </c>
    </row>
    <row r="135" s="1" customFormat="1" ht="24" spans="1:11">
      <c r="A135" s="10">
        <f>IF(B135="","",COUNT($B$16:B135))</f>
        <v>112</v>
      </c>
      <c r="B135" s="17">
        <v>0</v>
      </c>
      <c r="C135" s="11" t="s">
        <v>395</v>
      </c>
      <c r="D135" s="11" t="s">
        <v>396</v>
      </c>
      <c r="E135" s="11" t="s">
        <v>397</v>
      </c>
      <c r="F135" s="18" t="s">
        <v>393</v>
      </c>
      <c r="G135" s="16">
        <v>3044</v>
      </c>
      <c r="H135" s="16">
        <v>3044</v>
      </c>
      <c r="I135" s="11" t="s">
        <v>145</v>
      </c>
      <c r="J135" s="24" t="s">
        <v>55</v>
      </c>
      <c r="K135" s="11" t="s">
        <v>398</v>
      </c>
    </row>
    <row r="136" s="1" customFormat="1" ht="24" spans="1:11">
      <c r="A136" s="10">
        <f>IF(B136="","",COUNT($B$16:B136))</f>
        <v>113</v>
      </c>
      <c r="B136" s="17">
        <v>0</v>
      </c>
      <c r="C136" s="11" t="s">
        <v>399</v>
      </c>
      <c r="D136" s="11" t="s">
        <v>396</v>
      </c>
      <c r="E136" s="11" t="s">
        <v>94</v>
      </c>
      <c r="F136" s="18" t="s">
        <v>400</v>
      </c>
      <c r="G136" s="16">
        <v>1188</v>
      </c>
      <c r="H136" s="16">
        <v>1188</v>
      </c>
      <c r="I136" s="11" t="s">
        <v>196</v>
      </c>
      <c r="J136" s="24" t="s">
        <v>55</v>
      </c>
      <c r="K136" s="11" t="s">
        <v>401</v>
      </c>
    </row>
    <row r="137" s="1" customFormat="1" ht="36" spans="1:11">
      <c r="A137" s="10">
        <f>IF(B137="","",COUNT($B$16:B137))</f>
        <v>114</v>
      </c>
      <c r="B137" s="17">
        <f>IF(E137="","",COUNT($E$16:E137))</f>
        <v>0</v>
      </c>
      <c r="C137" s="11" t="s">
        <v>402</v>
      </c>
      <c r="D137" s="11" t="s">
        <v>33</v>
      </c>
      <c r="E137" s="11" t="s">
        <v>403</v>
      </c>
      <c r="F137" s="18" t="s">
        <v>404</v>
      </c>
      <c r="G137" s="11">
        <v>910</v>
      </c>
      <c r="H137" s="11">
        <v>910</v>
      </c>
      <c r="I137" s="11" t="s">
        <v>405</v>
      </c>
      <c r="J137" s="24" t="s">
        <v>55</v>
      </c>
      <c r="K137" s="11" t="s">
        <v>355</v>
      </c>
    </row>
    <row r="138" s="1" customFormat="1" ht="24" spans="1:11">
      <c r="A138" s="10">
        <f>IF(B138="","",COUNT($B$16:B138))</f>
        <v>115</v>
      </c>
      <c r="B138" s="17">
        <f>IF(E138="","",COUNT($E$16:E138))</f>
        <v>0</v>
      </c>
      <c r="C138" s="11" t="s">
        <v>406</v>
      </c>
      <c r="D138" s="11" t="s">
        <v>33</v>
      </c>
      <c r="E138" s="11" t="s">
        <v>407</v>
      </c>
      <c r="F138" s="18" t="s">
        <v>408</v>
      </c>
      <c r="G138" s="16">
        <v>50000</v>
      </c>
      <c r="H138" s="16">
        <v>50000</v>
      </c>
      <c r="I138" s="11" t="s">
        <v>405</v>
      </c>
      <c r="J138" s="24" t="s">
        <v>55</v>
      </c>
      <c r="K138" s="11" t="s">
        <v>355</v>
      </c>
    </row>
    <row r="139" s="1" customFormat="1" ht="24" spans="1:11">
      <c r="A139" s="10">
        <f>IF(B139="","",COUNT($B$16:B139))</f>
        <v>116</v>
      </c>
      <c r="B139" s="17">
        <f>IF(E139="","",COUNT($E$16:E139))</f>
        <v>0</v>
      </c>
      <c r="C139" s="11" t="s">
        <v>409</v>
      </c>
      <c r="D139" s="11" t="s">
        <v>33</v>
      </c>
      <c r="E139" s="11" t="s">
        <v>410</v>
      </c>
      <c r="F139" s="18" t="s">
        <v>411</v>
      </c>
      <c r="G139" s="16">
        <v>57000</v>
      </c>
      <c r="H139" s="16">
        <v>57000</v>
      </c>
      <c r="I139" s="11" t="s">
        <v>412</v>
      </c>
      <c r="J139" s="24" t="s">
        <v>55</v>
      </c>
      <c r="K139" s="11" t="s">
        <v>355</v>
      </c>
    </row>
    <row r="140" s="1" customFormat="1" ht="24" spans="1:11">
      <c r="A140" s="10" t="str">
        <f>IF(B140="","",COUNT($B$16:B140))</f>
        <v/>
      </c>
      <c r="B140" s="17" t="str">
        <f>IF(E140="","",COUNT($E$16:E140))</f>
        <v/>
      </c>
      <c r="C140" s="9" t="s">
        <v>413</v>
      </c>
      <c r="D140" s="11"/>
      <c r="E140" s="11"/>
      <c r="F140" s="9">
        <f>F141+F145+F158+F163</f>
        <v>22</v>
      </c>
      <c r="G140" s="16">
        <f>G141+G145+G158+G163</f>
        <v>2634073</v>
      </c>
      <c r="H140" s="16">
        <f>H141+H145+H158+H163</f>
        <v>2634073</v>
      </c>
      <c r="I140" s="11"/>
      <c r="J140" s="24"/>
      <c r="K140" s="11"/>
    </row>
    <row r="141" s="1" customFormat="1" spans="1:11">
      <c r="A141" s="10" t="str">
        <f>IF(B141="","",COUNT($B$16:B141))</f>
        <v/>
      </c>
      <c r="B141" s="17" t="str">
        <f>IF(E141="","",COUNT($E$16:E141))</f>
        <v/>
      </c>
      <c r="C141" s="9" t="s">
        <v>414</v>
      </c>
      <c r="D141" s="9"/>
      <c r="E141" s="9"/>
      <c r="F141" s="9">
        <f>COUNT(B142:B144)</f>
        <v>3</v>
      </c>
      <c r="G141" s="15">
        <f>SUM(G142:G144)</f>
        <v>1890429</v>
      </c>
      <c r="H141" s="15">
        <f>SUM(H142:H144)</f>
        <v>1890429</v>
      </c>
      <c r="I141" s="9"/>
      <c r="J141" s="23"/>
      <c r="K141" s="9"/>
    </row>
    <row r="142" s="1" customFormat="1" ht="36" spans="1:11">
      <c r="A142" s="10">
        <f>IF(B142="","",COUNT($B$16:B142))</f>
        <v>117</v>
      </c>
      <c r="B142" s="17">
        <f>IF(E142="","",COUNT($E$16:E142))</f>
        <v>0</v>
      </c>
      <c r="C142" s="11" t="s">
        <v>415</v>
      </c>
      <c r="D142" s="11" t="s">
        <v>162</v>
      </c>
      <c r="E142" s="11" t="s">
        <v>101</v>
      </c>
      <c r="F142" s="18" t="s">
        <v>416</v>
      </c>
      <c r="G142" s="16">
        <v>1239425</v>
      </c>
      <c r="H142" s="16">
        <v>1239425</v>
      </c>
      <c r="I142" s="11" t="s">
        <v>344</v>
      </c>
      <c r="J142" s="24" t="s">
        <v>55</v>
      </c>
      <c r="K142" s="11" t="s">
        <v>135</v>
      </c>
    </row>
    <row r="143" s="1" customFormat="1" ht="48" spans="1:11">
      <c r="A143" s="10">
        <f>IF(B143="","",COUNT($B$16:B143))</f>
        <v>118</v>
      </c>
      <c r="B143" s="17">
        <f>IF(E143="","",COUNT($E$16:E143))</f>
        <v>0</v>
      </c>
      <c r="C143" s="11" t="s">
        <v>417</v>
      </c>
      <c r="D143" s="11" t="s">
        <v>162</v>
      </c>
      <c r="E143" s="11" t="s">
        <v>103</v>
      </c>
      <c r="F143" s="18" t="s">
        <v>418</v>
      </c>
      <c r="G143" s="16">
        <v>351004</v>
      </c>
      <c r="H143" s="16">
        <v>351004</v>
      </c>
      <c r="I143" s="11" t="s">
        <v>344</v>
      </c>
      <c r="J143" s="24" t="s">
        <v>55</v>
      </c>
      <c r="K143" s="11" t="s">
        <v>135</v>
      </c>
    </row>
    <row r="144" s="1" customFormat="1" spans="1:11">
      <c r="A144" s="10">
        <f>IF(B144="","",COUNT($B$16:B144))</f>
        <v>119</v>
      </c>
      <c r="B144" s="17">
        <f>IF(E144="","",COUNT($E$16:E144))</f>
        <v>0</v>
      </c>
      <c r="C144" s="11" t="s">
        <v>419</v>
      </c>
      <c r="D144" s="11" t="s">
        <v>33</v>
      </c>
      <c r="E144" s="11" t="s">
        <v>94</v>
      </c>
      <c r="F144" s="18" t="s">
        <v>420</v>
      </c>
      <c r="G144" s="16">
        <v>300000</v>
      </c>
      <c r="H144" s="16">
        <v>300000</v>
      </c>
      <c r="I144" s="11" t="s">
        <v>141</v>
      </c>
      <c r="J144" s="24" t="s">
        <v>55</v>
      </c>
      <c r="K144" s="11" t="s">
        <v>135</v>
      </c>
    </row>
    <row r="145" s="1" customFormat="1" spans="1:11">
      <c r="A145" s="10" t="str">
        <f>IF(B145="","",COUNT($B$16:B145))</f>
        <v/>
      </c>
      <c r="B145" s="17" t="str">
        <f>IF(E145="","",COUNT($E$16:E145))</f>
        <v/>
      </c>
      <c r="C145" s="9" t="s">
        <v>421</v>
      </c>
      <c r="D145" s="9"/>
      <c r="E145" s="9"/>
      <c r="F145" s="9">
        <f>COUNT(B146:B157)</f>
        <v>12</v>
      </c>
      <c r="G145" s="15">
        <f>SUM(G146:G157)</f>
        <v>664444</v>
      </c>
      <c r="H145" s="15">
        <f>SUM(H146:H157)</f>
        <v>664444</v>
      </c>
      <c r="I145" s="9"/>
      <c r="J145" s="23"/>
      <c r="K145" s="9"/>
    </row>
    <row r="146" s="1" customFormat="1" ht="48" spans="1:11">
      <c r="A146" s="10">
        <f>IF(B146="","",COUNT($B$16:B146))</f>
        <v>120</v>
      </c>
      <c r="B146" s="17">
        <f>IF(E146="","",COUNT($E$16:E146))</f>
        <v>0</v>
      </c>
      <c r="C146" s="11" t="s">
        <v>422</v>
      </c>
      <c r="D146" s="11" t="s">
        <v>33</v>
      </c>
      <c r="E146" s="11" t="s">
        <v>423</v>
      </c>
      <c r="F146" s="18" t="s">
        <v>424</v>
      </c>
      <c r="G146" s="16">
        <v>150000</v>
      </c>
      <c r="H146" s="16">
        <v>150000</v>
      </c>
      <c r="I146" s="11" t="s">
        <v>54</v>
      </c>
      <c r="J146" s="24" t="s">
        <v>271</v>
      </c>
      <c r="K146" s="11" t="s">
        <v>135</v>
      </c>
    </row>
    <row r="147" s="1" customFormat="1" ht="24" spans="1:11">
      <c r="A147" s="10">
        <f>IF(B147="","",COUNT($B$16:B147))</f>
        <v>121</v>
      </c>
      <c r="B147" s="17">
        <v>0</v>
      </c>
      <c r="C147" s="11" t="s">
        <v>425</v>
      </c>
      <c r="D147" s="11" t="s">
        <v>33</v>
      </c>
      <c r="E147" s="11" t="s">
        <v>426</v>
      </c>
      <c r="F147" s="18" t="s">
        <v>427</v>
      </c>
      <c r="G147" s="16">
        <v>150000</v>
      </c>
      <c r="H147" s="16">
        <v>150000</v>
      </c>
      <c r="I147" s="11" t="s">
        <v>54</v>
      </c>
      <c r="J147" s="24" t="s">
        <v>271</v>
      </c>
      <c r="K147" s="11" t="s">
        <v>135</v>
      </c>
    </row>
    <row r="148" s="1" customFormat="1" ht="48" spans="1:11">
      <c r="A148" s="10">
        <f>IF(B148="","",COUNT($B$16:B148))</f>
        <v>122</v>
      </c>
      <c r="B148" s="17">
        <f>IF(E148="","",COUNT($E$16:E148))</f>
        <v>0</v>
      </c>
      <c r="C148" s="11" t="s">
        <v>428</v>
      </c>
      <c r="D148" s="11" t="s">
        <v>33</v>
      </c>
      <c r="E148" s="11" t="s">
        <v>168</v>
      </c>
      <c r="F148" s="18" t="s">
        <v>429</v>
      </c>
      <c r="G148" s="16">
        <v>4000</v>
      </c>
      <c r="H148" s="16">
        <v>4000</v>
      </c>
      <c r="I148" s="11" t="s">
        <v>151</v>
      </c>
      <c r="J148" s="24" t="s">
        <v>55</v>
      </c>
      <c r="K148" s="11" t="s">
        <v>107</v>
      </c>
    </row>
    <row r="149" s="1" customFormat="1" ht="24" spans="1:11">
      <c r="A149" s="10">
        <f>IF(B149="","",COUNT($B$16:B149))</f>
        <v>123</v>
      </c>
      <c r="B149" s="17">
        <f>IF(E149="","",COUNT($E$16:E149))</f>
        <v>0</v>
      </c>
      <c r="C149" s="11" t="s">
        <v>430</v>
      </c>
      <c r="D149" s="11" t="s">
        <v>33</v>
      </c>
      <c r="E149" s="11" t="s">
        <v>431</v>
      </c>
      <c r="F149" s="18" t="s">
        <v>432</v>
      </c>
      <c r="G149" s="16">
        <v>12000</v>
      </c>
      <c r="H149" s="16">
        <v>12000</v>
      </c>
      <c r="I149" s="11" t="s">
        <v>433</v>
      </c>
      <c r="J149" s="24" t="s">
        <v>55</v>
      </c>
      <c r="K149" s="11" t="s">
        <v>135</v>
      </c>
    </row>
    <row r="150" s="1" customFormat="1" ht="36" spans="1:11">
      <c r="A150" s="10">
        <f>IF(B150="","",COUNT($B$16:B150))</f>
        <v>124</v>
      </c>
      <c r="B150" s="17">
        <f>IF(E150="","",COUNT($E$16:E150))</f>
        <v>0</v>
      </c>
      <c r="C150" s="11" t="s">
        <v>434</v>
      </c>
      <c r="D150" s="11" t="s">
        <v>33</v>
      </c>
      <c r="E150" s="11" t="s">
        <v>431</v>
      </c>
      <c r="F150" s="18" t="s">
        <v>435</v>
      </c>
      <c r="G150" s="16">
        <v>2644</v>
      </c>
      <c r="H150" s="16">
        <v>2644</v>
      </c>
      <c r="I150" s="11" t="s">
        <v>196</v>
      </c>
      <c r="J150" s="24" t="s">
        <v>55</v>
      </c>
      <c r="K150" s="11" t="s">
        <v>135</v>
      </c>
    </row>
    <row r="151" s="1" customFormat="1" ht="36" spans="1:11">
      <c r="A151" s="10">
        <f>IF(B151="","",COUNT($B$16:B151))</f>
        <v>125</v>
      </c>
      <c r="B151" s="17">
        <f>IF(E151="","",COUNT($E$16:E151))</f>
        <v>0</v>
      </c>
      <c r="C151" s="11" t="s">
        <v>436</v>
      </c>
      <c r="D151" s="11" t="s">
        <v>33</v>
      </c>
      <c r="E151" s="11" t="s">
        <v>437</v>
      </c>
      <c r="F151" s="18" t="s">
        <v>438</v>
      </c>
      <c r="G151" s="16">
        <v>200000</v>
      </c>
      <c r="H151" s="16">
        <v>200000</v>
      </c>
      <c r="I151" s="11" t="s">
        <v>54</v>
      </c>
      <c r="J151" s="24" t="s">
        <v>439</v>
      </c>
      <c r="K151" s="11" t="s">
        <v>135</v>
      </c>
    </row>
    <row r="152" s="1" customFormat="1" ht="84" spans="1:11">
      <c r="A152" s="10">
        <f>IF(B152="","",COUNT($B$16:B152))</f>
        <v>126</v>
      </c>
      <c r="B152" s="17">
        <f>IF(E152="","",COUNT($E$16:E152))</f>
        <v>0</v>
      </c>
      <c r="C152" s="11" t="s">
        <v>440</v>
      </c>
      <c r="D152" s="11" t="s">
        <v>441</v>
      </c>
      <c r="E152" s="11" t="s">
        <v>442</v>
      </c>
      <c r="F152" s="18" t="s">
        <v>443</v>
      </c>
      <c r="G152" s="16">
        <v>5000</v>
      </c>
      <c r="H152" s="16">
        <v>5000</v>
      </c>
      <c r="I152" s="11" t="s">
        <v>266</v>
      </c>
      <c r="J152" s="24" t="s">
        <v>271</v>
      </c>
      <c r="K152" s="11" t="s">
        <v>135</v>
      </c>
    </row>
    <row r="153" s="1" customFormat="1" ht="36" spans="1:11">
      <c r="A153" s="10">
        <f>IF(B153="","",COUNT($B$16:B153))</f>
        <v>127</v>
      </c>
      <c r="B153" s="17">
        <f>IF(E153="","",COUNT($E$16:E153))</f>
        <v>0</v>
      </c>
      <c r="C153" s="11" t="s">
        <v>444</v>
      </c>
      <c r="D153" s="11" t="s">
        <v>33</v>
      </c>
      <c r="E153" s="11" t="s">
        <v>445</v>
      </c>
      <c r="F153" s="18" t="s">
        <v>446</v>
      </c>
      <c r="G153" s="16">
        <v>120000</v>
      </c>
      <c r="H153" s="16">
        <v>120000</v>
      </c>
      <c r="I153" s="11" t="s">
        <v>54</v>
      </c>
      <c r="J153" s="24" t="s">
        <v>447</v>
      </c>
      <c r="K153" s="11" t="s">
        <v>135</v>
      </c>
    </row>
    <row r="154" s="1" customFormat="1" ht="24" spans="1:11">
      <c r="A154" s="10">
        <f>IF(B154="","",COUNT($B$16:B154))</f>
        <v>128</v>
      </c>
      <c r="B154" s="17">
        <f>IF(E154="","",COUNT($E$16:E154))</f>
        <v>0</v>
      </c>
      <c r="C154" s="11" t="s">
        <v>448</v>
      </c>
      <c r="D154" s="11" t="s">
        <v>33</v>
      </c>
      <c r="E154" s="11" t="s">
        <v>449</v>
      </c>
      <c r="F154" s="18" t="s">
        <v>450</v>
      </c>
      <c r="G154" s="16">
        <v>3000</v>
      </c>
      <c r="H154" s="16">
        <v>3000</v>
      </c>
      <c r="I154" s="11" t="s">
        <v>54</v>
      </c>
      <c r="J154" s="24" t="s">
        <v>451</v>
      </c>
      <c r="K154" s="11" t="s">
        <v>135</v>
      </c>
    </row>
    <row r="155" s="1" customFormat="1" ht="24" spans="1:11">
      <c r="A155" s="10">
        <f>IF(B155="","",COUNT($B$16:B155))</f>
        <v>129</v>
      </c>
      <c r="B155" s="17">
        <f>IF(E155="","",COUNT($E$16:E155))</f>
        <v>0</v>
      </c>
      <c r="C155" s="11" t="s">
        <v>452</v>
      </c>
      <c r="D155" s="11" t="s">
        <v>33</v>
      </c>
      <c r="E155" s="11" t="s">
        <v>453</v>
      </c>
      <c r="F155" s="18" t="s">
        <v>454</v>
      </c>
      <c r="G155" s="16">
        <v>1800</v>
      </c>
      <c r="H155" s="16">
        <v>1800</v>
      </c>
      <c r="I155" s="11" t="s">
        <v>54</v>
      </c>
      <c r="J155" s="24" t="s">
        <v>451</v>
      </c>
      <c r="K155" s="11" t="s">
        <v>135</v>
      </c>
    </row>
    <row r="156" s="1" customFormat="1" ht="36" spans="1:11">
      <c r="A156" s="10">
        <f>IF(B156="","",COUNT($B$16:B156))</f>
        <v>130</v>
      </c>
      <c r="B156" s="17">
        <f>IF(E156="","",COUNT($E$16:E156))</f>
        <v>0</v>
      </c>
      <c r="C156" s="11" t="s">
        <v>455</v>
      </c>
      <c r="D156" s="11" t="s">
        <v>33</v>
      </c>
      <c r="E156" s="11" t="s">
        <v>84</v>
      </c>
      <c r="F156" s="18" t="s">
        <v>456</v>
      </c>
      <c r="G156" s="16">
        <v>10000</v>
      </c>
      <c r="H156" s="16">
        <v>10000</v>
      </c>
      <c r="I156" s="11" t="s">
        <v>42</v>
      </c>
      <c r="J156" s="24" t="s">
        <v>271</v>
      </c>
      <c r="K156" s="11" t="s">
        <v>135</v>
      </c>
    </row>
    <row r="157" s="1" customFormat="1" ht="24" spans="1:11">
      <c r="A157" s="10">
        <f>IF(B157="","",COUNT($B$16:B157))</f>
        <v>131</v>
      </c>
      <c r="B157" s="17">
        <f>IF(E157="","",COUNT($E$16:E157))</f>
        <v>0</v>
      </c>
      <c r="C157" s="11" t="s">
        <v>457</v>
      </c>
      <c r="D157" s="11" t="s">
        <v>33</v>
      </c>
      <c r="E157" s="11" t="s">
        <v>458</v>
      </c>
      <c r="F157" s="18" t="s">
        <v>459</v>
      </c>
      <c r="G157" s="16">
        <v>6000</v>
      </c>
      <c r="H157" s="16">
        <v>6000</v>
      </c>
      <c r="I157" s="11" t="s">
        <v>54</v>
      </c>
      <c r="J157" s="24" t="s">
        <v>271</v>
      </c>
      <c r="K157" s="11" t="s">
        <v>135</v>
      </c>
    </row>
    <row r="158" s="1" customFormat="1" spans="1:11">
      <c r="A158" s="10" t="str">
        <f>IF(B158="","",COUNT($B$16:B158))</f>
        <v/>
      </c>
      <c r="B158" s="17" t="str">
        <f>IF(E158="","",COUNT($E$16:E158))</f>
        <v/>
      </c>
      <c r="C158" s="9" t="s">
        <v>460</v>
      </c>
      <c r="D158" s="9"/>
      <c r="E158" s="9"/>
      <c r="F158" s="9">
        <f>COUNT(B159:B161)</f>
        <v>3</v>
      </c>
      <c r="G158" s="29">
        <f>SUM(G159:G161)</f>
        <v>66200</v>
      </c>
      <c r="H158" s="15">
        <f>SUM(H159:H161)</f>
        <v>66200</v>
      </c>
      <c r="I158" s="9"/>
      <c r="J158" s="23"/>
      <c r="K158" s="9"/>
    </row>
    <row r="159" s="1" customFormat="1" ht="36" spans="1:11">
      <c r="A159" s="10">
        <f>IF(B159="","",COUNT($B$16:B159))</f>
        <v>132</v>
      </c>
      <c r="B159" s="17">
        <f>IF(E159="","",COUNT($E$16:E159))</f>
        <v>0</v>
      </c>
      <c r="C159" s="11" t="s">
        <v>461</v>
      </c>
      <c r="D159" s="11" t="s">
        <v>33</v>
      </c>
      <c r="E159" s="11" t="s">
        <v>462</v>
      </c>
      <c r="F159" s="18" t="s">
        <v>463</v>
      </c>
      <c r="G159" s="16">
        <v>60000</v>
      </c>
      <c r="H159" s="16">
        <v>60000</v>
      </c>
      <c r="I159" s="11" t="s">
        <v>54</v>
      </c>
      <c r="J159" s="24" t="s">
        <v>271</v>
      </c>
      <c r="K159" s="11" t="s">
        <v>135</v>
      </c>
    </row>
    <row r="160" s="1" customFormat="1" spans="1:11">
      <c r="A160" s="10">
        <f>IF(B160="","",COUNT($B$16:B160))</f>
        <v>133</v>
      </c>
      <c r="B160" s="17">
        <f>IF(E160="","",COUNT($E$16:E160))</f>
        <v>0</v>
      </c>
      <c r="C160" s="11" t="s">
        <v>464</v>
      </c>
      <c r="D160" s="11" t="s">
        <v>465</v>
      </c>
      <c r="E160" s="11" t="s">
        <v>94</v>
      </c>
      <c r="F160" s="18" t="s">
        <v>466</v>
      </c>
      <c r="G160" s="16">
        <v>1200</v>
      </c>
      <c r="H160" s="16">
        <v>1200</v>
      </c>
      <c r="I160" s="11" t="s">
        <v>54</v>
      </c>
      <c r="J160" s="24" t="s">
        <v>467</v>
      </c>
      <c r="K160" s="11" t="s">
        <v>468</v>
      </c>
    </row>
    <row r="161" s="1" customFormat="1" ht="24" spans="1:11">
      <c r="A161" s="10">
        <f>IF(B161="","",COUNT($B$16:B161))</f>
        <v>134</v>
      </c>
      <c r="B161" s="17">
        <f>IF(E161="","",COUNT($E$16:E161))</f>
        <v>0</v>
      </c>
      <c r="C161" s="11" t="s">
        <v>469</v>
      </c>
      <c r="D161" s="11" t="s">
        <v>33</v>
      </c>
      <c r="E161" s="11" t="s">
        <v>94</v>
      </c>
      <c r="F161" s="18" t="s">
        <v>470</v>
      </c>
      <c r="G161" s="16">
        <v>5000</v>
      </c>
      <c r="H161" s="16">
        <v>5000</v>
      </c>
      <c r="I161" s="11" t="s">
        <v>54</v>
      </c>
      <c r="J161" s="24" t="s">
        <v>467</v>
      </c>
      <c r="K161" s="11" t="s">
        <v>471</v>
      </c>
    </row>
    <row r="162" s="1" customFormat="1" ht="60" spans="1:11">
      <c r="A162" s="10">
        <v>135</v>
      </c>
      <c r="B162" s="17">
        <v>0</v>
      </c>
      <c r="C162" s="11" t="s">
        <v>132</v>
      </c>
      <c r="D162" s="11" t="s">
        <v>33</v>
      </c>
      <c r="E162" s="11" t="s">
        <v>26</v>
      </c>
      <c r="F162" s="18" t="s">
        <v>472</v>
      </c>
      <c r="G162" s="16">
        <v>2802</v>
      </c>
      <c r="H162" s="16">
        <v>2802</v>
      </c>
      <c r="I162" s="11" t="s">
        <v>76</v>
      </c>
      <c r="J162" s="24" t="s">
        <v>55</v>
      </c>
      <c r="K162" s="11" t="s">
        <v>135</v>
      </c>
    </row>
    <row r="163" s="1" customFormat="1" spans="1:11">
      <c r="A163" s="10" t="str">
        <f>IF(B163="","",COUNT($B$16:B163))</f>
        <v/>
      </c>
      <c r="B163" s="17" t="str">
        <f>IF(E163="","",COUNT($E$16:E163))</f>
        <v/>
      </c>
      <c r="C163" s="9" t="s">
        <v>473</v>
      </c>
      <c r="D163" s="9"/>
      <c r="E163" s="9"/>
      <c r="F163" s="9">
        <f>COUNT(B164:B167)</f>
        <v>4</v>
      </c>
      <c r="G163" s="15">
        <f>SUM(G164:G167)</f>
        <v>13000</v>
      </c>
      <c r="H163" s="15">
        <f>SUM(H164:H167)</f>
        <v>13000</v>
      </c>
      <c r="I163" s="9"/>
      <c r="J163" s="23"/>
      <c r="K163" s="9"/>
    </row>
    <row r="164" s="1" customFormat="1" spans="1:11">
      <c r="A164" s="10">
        <f>IF(B164="","",COUNT($B$16:B164))</f>
        <v>136</v>
      </c>
      <c r="B164" s="17">
        <f>IF(E164="","",COUNT($E$16:E164))</f>
        <v>0</v>
      </c>
      <c r="C164" s="11" t="s">
        <v>474</v>
      </c>
      <c r="D164" s="11" t="s">
        <v>332</v>
      </c>
      <c r="E164" s="11" t="s">
        <v>475</v>
      </c>
      <c r="F164" s="18" t="s">
        <v>476</v>
      </c>
      <c r="G164" s="16">
        <v>1500</v>
      </c>
      <c r="H164" s="16">
        <v>1500</v>
      </c>
      <c r="I164" s="11" t="s">
        <v>151</v>
      </c>
      <c r="J164" s="24" t="s">
        <v>335</v>
      </c>
      <c r="K164" s="11" t="s">
        <v>477</v>
      </c>
    </row>
    <row r="165" s="1" customFormat="1" ht="36" spans="1:11">
      <c r="A165" s="10">
        <f>IF(B165="","",COUNT($B$16:B165))</f>
        <v>137</v>
      </c>
      <c r="B165" s="17">
        <f>IF(E165="","",COUNT($E$16:E165))</f>
        <v>0</v>
      </c>
      <c r="C165" s="11" t="s">
        <v>478</v>
      </c>
      <c r="D165" s="11" t="s">
        <v>33</v>
      </c>
      <c r="E165" s="11" t="s">
        <v>479</v>
      </c>
      <c r="F165" s="18" t="s">
        <v>480</v>
      </c>
      <c r="G165" s="16">
        <v>10000</v>
      </c>
      <c r="H165" s="16">
        <v>10000</v>
      </c>
      <c r="I165" s="11" t="s">
        <v>54</v>
      </c>
      <c r="J165" s="24" t="s">
        <v>29</v>
      </c>
      <c r="K165" s="11" t="s">
        <v>135</v>
      </c>
    </row>
    <row r="166" s="1" customFormat="1" ht="36" spans="1:11">
      <c r="A166" s="10">
        <f>IF(B166="","",COUNT($B$16:B166))</f>
        <v>138</v>
      </c>
      <c r="B166" s="17">
        <f>IF(E166="","",COUNT($E$16:E166))</f>
        <v>0</v>
      </c>
      <c r="C166" s="11" t="s">
        <v>481</v>
      </c>
      <c r="D166" s="11" t="s">
        <v>33</v>
      </c>
      <c r="E166" s="11" t="s">
        <v>61</v>
      </c>
      <c r="F166" s="18" t="s">
        <v>482</v>
      </c>
      <c r="G166" s="11">
        <v>500</v>
      </c>
      <c r="H166" s="11">
        <v>500</v>
      </c>
      <c r="I166" s="11" t="s">
        <v>141</v>
      </c>
      <c r="J166" s="24" t="s">
        <v>483</v>
      </c>
      <c r="K166" s="11" t="s">
        <v>477</v>
      </c>
    </row>
    <row r="167" s="1" customFormat="1" spans="1:11">
      <c r="A167" s="10">
        <f>IF(B167="","",COUNT($B$16:B167))</f>
        <v>139</v>
      </c>
      <c r="B167" s="17">
        <f>IF(E167="","",COUNT($E$16:E167))</f>
        <v>0</v>
      </c>
      <c r="C167" s="11" t="s">
        <v>484</v>
      </c>
      <c r="D167" s="11" t="s">
        <v>33</v>
      </c>
      <c r="E167" s="11" t="s">
        <v>45</v>
      </c>
      <c r="F167" s="18" t="s">
        <v>484</v>
      </c>
      <c r="G167" s="16">
        <v>1000</v>
      </c>
      <c r="H167" s="16">
        <v>1000</v>
      </c>
      <c r="I167" s="11" t="s">
        <v>266</v>
      </c>
      <c r="J167" s="24" t="s">
        <v>29</v>
      </c>
      <c r="K167" s="11" t="s">
        <v>135</v>
      </c>
    </row>
    <row r="168" s="1" customFormat="1" ht="24" spans="1:11">
      <c r="A168" s="10" t="str">
        <f>IF(B168="","",COUNT($B$16:B168))</f>
        <v/>
      </c>
      <c r="B168" s="17" t="str">
        <f>IF(E168="","",COUNT($E$16:E168))</f>
        <v/>
      </c>
      <c r="C168" s="9" t="s">
        <v>485</v>
      </c>
      <c r="D168" s="9"/>
      <c r="E168" s="9"/>
      <c r="F168" s="9">
        <f>COUNT(B169:B175)</f>
        <v>7</v>
      </c>
      <c r="G168" s="15">
        <f>SUM(G169:G175)</f>
        <v>392735.2</v>
      </c>
      <c r="H168" s="15">
        <f>SUM(H169:H175)</f>
        <v>392495.2</v>
      </c>
      <c r="I168" s="9"/>
      <c r="J168" s="23"/>
      <c r="K168" s="9"/>
    </row>
    <row r="169" s="1" customFormat="1" ht="36" spans="1:11">
      <c r="A169" s="10">
        <f>IF(B169="","",COUNT($B$16:B169))</f>
        <v>140</v>
      </c>
      <c r="B169" s="17">
        <f>IF(E169="","",COUNT($E$16:E169))</f>
        <v>0</v>
      </c>
      <c r="C169" s="11" t="s">
        <v>486</v>
      </c>
      <c r="D169" s="11" t="s">
        <v>162</v>
      </c>
      <c r="E169" s="11" t="s">
        <v>487</v>
      </c>
      <c r="F169" s="18" t="s">
        <v>488</v>
      </c>
      <c r="G169" s="16">
        <v>9700</v>
      </c>
      <c r="H169" s="16">
        <v>9460</v>
      </c>
      <c r="I169" s="11" t="s">
        <v>489</v>
      </c>
      <c r="J169" s="24" t="s">
        <v>490</v>
      </c>
      <c r="K169" s="11" t="s">
        <v>477</v>
      </c>
    </row>
    <row r="170" s="1" customFormat="1" spans="1:11">
      <c r="A170" s="10">
        <f>IF(B170="","",COUNT($B$16:B170))</f>
        <v>141</v>
      </c>
      <c r="B170" s="17">
        <f>IF(E170="","",COUNT($E$16:E170))</f>
        <v>0</v>
      </c>
      <c r="C170" s="11" t="s">
        <v>491</v>
      </c>
      <c r="D170" s="11" t="s">
        <v>33</v>
      </c>
      <c r="E170" s="11" t="s">
        <v>137</v>
      </c>
      <c r="F170" s="18" t="s">
        <v>492</v>
      </c>
      <c r="G170" s="16">
        <v>50000</v>
      </c>
      <c r="H170" s="16">
        <v>50000</v>
      </c>
      <c r="I170" s="11" t="s">
        <v>141</v>
      </c>
      <c r="J170" s="24" t="s">
        <v>316</v>
      </c>
      <c r="K170" s="11" t="s">
        <v>388</v>
      </c>
    </row>
    <row r="171" s="1" customFormat="1" ht="72" spans="1:11">
      <c r="A171" s="10">
        <f>IF(B171="","",COUNT($B$16:B171))</f>
        <v>142</v>
      </c>
      <c r="B171" s="17">
        <f>IF(E171="","",COUNT($E$16:E171))</f>
        <v>0</v>
      </c>
      <c r="C171" s="11" t="s">
        <v>493</v>
      </c>
      <c r="D171" s="11" t="s">
        <v>33</v>
      </c>
      <c r="E171" s="11" t="s">
        <v>137</v>
      </c>
      <c r="F171" s="18" t="s">
        <v>494</v>
      </c>
      <c r="G171" s="16">
        <v>258035.2</v>
      </c>
      <c r="H171" s="16">
        <v>258035.2</v>
      </c>
      <c r="I171" s="11" t="s">
        <v>54</v>
      </c>
      <c r="J171" s="24" t="s">
        <v>495</v>
      </c>
      <c r="K171" s="11" t="s">
        <v>388</v>
      </c>
    </row>
    <row r="172" s="1" customFormat="1" ht="24" spans="1:11">
      <c r="A172" s="10">
        <f>IF(B172="","",COUNT($B$16:B172))</f>
        <v>143</v>
      </c>
      <c r="B172" s="17">
        <f>IF(E172="","",COUNT($E$16:E172))</f>
        <v>0</v>
      </c>
      <c r="C172" s="11" t="s">
        <v>496</v>
      </c>
      <c r="D172" s="11" t="s">
        <v>497</v>
      </c>
      <c r="E172" s="11" t="s">
        <v>498</v>
      </c>
      <c r="F172" s="18" t="s">
        <v>499</v>
      </c>
      <c r="G172" s="16">
        <v>50000</v>
      </c>
      <c r="H172" s="16">
        <v>50000</v>
      </c>
      <c r="I172" s="11" t="s">
        <v>54</v>
      </c>
      <c r="J172" s="24" t="s">
        <v>29</v>
      </c>
      <c r="K172" s="11" t="s">
        <v>129</v>
      </c>
    </row>
    <row r="173" s="1" customFormat="1" ht="36" spans="1:11">
      <c r="A173" s="10">
        <f>IF(B173="","",COUNT($B$16:B173))</f>
        <v>144</v>
      </c>
      <c r="B173" s="17">
        <f>IF(E173="","",COUNT($E$16:E173))</f>
        <v>0</v>
      </c>
      <c r="C173" s="11" t="s">
        <v>500</v>
      </c>
      <c r="D173" s="11" t="s">
        <v>33</v>
      </c>
      <c r="E173" s="11" t="s">
        <v>26</v>
      </c>
      <c r="F173" s="18" t="s">
        <v>501</v>
      </c>
      <c r="G173" s="16">
        <v>5000</v>
      </c>
      <c r="H173" s="16">
        <v>5000</v>
      </c>
      <c r="I173" s="11" t="s">
        <v>151</v>
      </c>
      <c r="J173" s="24" t="s">
        <v>29</v>
      </c>
      <c r="K173" s="11" t="s">
        <v>388</v>
      </c>
    </row>
    <row r="174" s="1" customFormat="1" ht="24" spans="1:11">
      <c r="A174" s="10">
        <f>IF(B174="","",COUNT($B$16:B174))</f>
        <v>145</v>
      </c>
      <c r="B174" s="17">
        <v>0</v>
      </c>
      <c r="C174" s="11" t="s">
        <v>502</v>
      </c>
      <c r="D174" s="11" t="s">
        <v>33</v>
      </c>
      <c r="E174" s="11" t="s">
        <v>26</v>
      </c>
      <c r="F174" s="18" t="s">
        <v>503</v>
      </c>
      <c r="G174" s="16">
        <v>10000</v>
      </c>
      <c r="H174" s="16">
        <v>10000</v>
      </c>
      <c r="I174" s="11" t="s">
        <v>54</v>
      </c>
      <c r="J174" s="24" t="s">
        <v>29</v>
      </c>
      <c r="K174" s="11" t="s">
        <v>388</v>
      </c>
    </row>
    <row r="175" s="1" customFormat="1" ht="36" spans="1:11">
      <c r="A175" s="10">
        <f>IF(B175="","",COUNT($B$16:B175))</f>
        <v>146</v>
      </c>
      <c r="B175" s="17">
        <f>IF(E175="","",COUNT($E$16:E175))</f>
        <v>0</v>
      </c>
      <c r="C175" s="11" t="s">
        <v>504</v>
      </c>
      <c r="D175" s="11" t="s">
        <v>33</v>
      </c>
      <c r="E175" s="11" t="s">
        <v>505</v>
      </c>
      <c r="F175" s="18" t="s">
        <v>506</v>
      </c>
      <c r="G175" s="16">
        <v>10000</v>
      </c>
      <c r="H175" s="16">
        <v>10000</v>
      </c>
      <c r="I175" s="11" t="s">
        <v>36</v>
      </c>
      <c r="J175" s="24" t="s">
        <v>29</v>
      </c>
      <c r="K175" s="11" t="s">
        <v>388</v>
      </c>
    </row>
    <row r="176" s="1" customFormat="1" spans="1:11">
      <c r="A176" s="10" t="str">
        <f>IF(B176="","",COUNT($B$16:B176))</f>
        <v/>
      </c>
      <c r="B176" s="17" t="str">
        <f>IF(E176="","",COUNT($E$16:E176))</f>
        <v/>
      </c>
      <c r="C176" s="9" t="s">
        <v>507</v>
      </c>
      <c r="D176" s="23"/>
      <c r="E176" s="23"/>
      <c r="F176" s="9">
        <f>F177+F180+F247</f>
        <v>95</v>
      </c>
      <c r="G176" s="15">
        <f>G177+G180+G247</f>
        <v>3099244.72</v>
      </c>
      <c r="H176" s="15">
        <f>H177+H180+H247</f>
        <v>2944829.72</v>
      </c>
      <c r="I176" s="9"/>
      <c r="J176" s="23"/>
      <c r="K176" s="9"/>
    </row>
    <row r="177" s="1" customFormat="1" ht="24" spans="1:11">
      <c r="A177" s="10" t="str">
        <f>IF(B177="","",COUNT($B$16:B177))</f>
        <v/>
      </c>
      <c r="B177" s="17" t="str">
        <f>IF(E177="","",COUNT($E$16:E177))</f>
        <v/>
      </c>
      <c r="C177" s="9" t="s">
        <v>508</v>
      </c>
      <c r="D177" s="9"/>
      <c r="E177" s="9"/>
      <c r="F177" s="9">
        <f>F178</f>
        <v>1</v>
      </c>
      <c r="G177" s="15">
        <v>150000</v>
      </c>
      <c r="H177" s="15">
        <v>150000</v>
      </c>
      <c r="I177" s="9"/>
      <c r="J177" s="23"/>
      <c r="K177" s="9"/>
    </row>
    <row r="178" s="1" customFormat="1" spans="1:11">
      <c r="A178" s="10" t="str">
        <f>IF(B178="","",COUNT($B$16:B178))</f>
        <v/>
      </c>
      <c r="B178" s="17" t="str">
        <f>IF(E178="","",COUNT($E$16:E178))</f>
        <v/>
      </c>
      <c r="C178" s="9" t="s">
        <v>509</v>
      </c>
      <c r="D178" s="9"/>
      <c r="E178" s="9"/>
      <c r="F178" s="9">
        <f>COUNT(B179)</f>
        <v>1</v>
      </c>
      <c r="G178" s="15">
        <f>G179</f>
        <v>150000</v>
      </c>
      <c r="H178" s="15">
        <f>H179</f>
        <v>150000</v>
      </c>
      <c r="I178" s="9"/>
      <c r="J178" s="23"/>
      <c r="K178" s="9"/>
    </row>
    <row r="179" s="1" customFormat="1" ht="24" spans="1:11">
      <c r="A179" s="10">
        <f>IF(B179="","",COUNT($B$16:B179))</f>
        <v>147</v>
      </c>
      <c r="B179" s="17">
        <f>IF(E179="","",COUNT($E$16:E179))</f>
        <v>0</v>
      </c>
      <c r="C179" s="11" t="s">
        <v>510</v>
      </c>
      <c r="D179" s="11" t="s">
        <v>33</v>
      </c>
      <c r="E179" s="11" t="s">
        <v>26</v>
      </c>
      <c r="F179" s="18" t="s">
        <v>511</v>
      </c>
      <c r="G179" s="16">
        <v>150000</v>
      </c>
      <c r="H179" s="16">
        <v>150000</v>
      </c>
      <c r="I179" s="11" t="s">
        <v>76</v>
      </c>
      <c r="J179" s="24" t="s">
        <v>512</v>
      </c>
      <c r="K179" s="11" t="s">
        <v>513</v>
      </c>
    </row>
    <row r="180" s="1" customFormat="1" ht="24" spans="1:11">
      <c r="A180" s="10" t="str">
        <f>IF(B180="","",COUNT($B$16:B180))</f>
        <v/>
      </c>
      <c r="B180" s="17" t="str">
        <f>IF(E180="","",COUNT($E$16:E180))</f>
        <v/>
      </c>
      <c r="C180" s="9" t="s">
        <v>514</v>
      </c>
      <c r="D180" s="9"/>
      <c r="E180" s="9"/>
      <c r="F180" s="9">
        <f>F181+F202</f>
        <v>64</v>
      </c>
      <c r="G180" s="15">
        <f>G181+G202</f>
        <v>2649414.72</v>
      </c>
      <c r="H180" s="15">
        <f>H181+H202</f>
        <v>2503426.72</v>
      </c>
      <c r="I180" s="9"/>
      <c r="J180" s="23"/>
      <c r="K180" s="9"/>
    </row>
    <row r="181" s="1" customFormat="1" spans="1:11">
      <c r="A181" s="10" t="str">
        <f>IF(B181="","",COUNT($B$16:B181))</f>
        <v/>
      </c>
      <c r="B181" s="17" t="str">
        <f>IF(E181="","",COUNT($E$16:E181))</f>
        <v/>
      </c>
      <c r="C181" s="9" t="s">
        <v>515</v>
      </c>
      <c r="D181" s="9"/>
      <c r="E181" s="9"/>
      <c r="F181" s="9">
        <f>COUNT(B182:B201)</f>
        <v>20</v>
      </c>
      <c r="G181" s="15">
        <f>SUM(G182:G199)</f>
        <v>168943</v>
      </c>
      <c r="H181" s="15">
        <f>SUM(H182:H199)</f>
        <v>168943</v>
      </c>
      <c r="I181" s="9"/>
      <c r="J181" s="23"/>
      <c r="K181" s="9"/>
    </row>
    <row r="182" s="1" customFormat="1" spans="1:11">
      <c r="A182" s="10">
        <f>IF(B182="","",COUNT($B$16:B182))</f>
        <v>148</v>
      </c>
      <c r="B182" s="17">
        <f>IF(E182="","",COUNT($E$16:E182))</f>
        <v>0</v>
      </c>
      <c r="C182" s="11" t="s">
        <v>516</v>
      </c>
      <c r="D182" s="11" t="s">
        <v>33</v>
      </c>
      <c r="E182" s="11" t="s">
        <v>168</v>
      </c>
      <c r="F182" s="18" t="s">
        <v>517</v>
      </c>
      <c r="G182" s="16">
        <v>5000</v>
      </c>
      <c r="H182" s="16">
        <v>5000</v>
      </c>
      <c r="I182" s="11" t="s">
        <v>76</v>
      </c>
      <c r="J182" s="24" t="s">
        <v>518</v>
      </c>
      <c r="K182" s="11" t="s">
        <v>388</v>
      </c>
    </row>
    <row r="183" s="1" customFormat="1" ht="24" spans="1:11">
      <c r="A183" s="10">
        <f>IF(B183="","",COUNT($B$16:B183))</f>
        <v>149</v>
      </c>
      <c r="B183" s="17">
        <f>IF(E183="","",COUNT($E$16:E183))</f>
        <v>0</v>
      </c>
      <c r="C183" s="11" t="s">
        <v>519</v>
      </c>
      <c r="D183" s="11" t="s">
        <v>33</v>
      </c>
      <c r="E183" s="11" t="s">
        <v>520</v>
      </c>
      <c r="F183" s="18" t="s">
        <v>521</v>
      </c>
      <c r="G183" s="16">
        <v>50000</v>
      </c>
      <c r="H183" s="16">
        <v>50000</v>
      </c>
      <c r="I183" s="11" t="s">
        <v>28</v>
      </c>
      <c r="J183" s="24" t="s">
        <v>522</v>
      </c>
      <c r="K183" s="11" t="s">
        <v>523</v>
      </c>
    </row>
    <row r="184" s="1" customFormat="1" ht="24" spans="1:11">
      <c r="A184" s="10">
        <f>IF(B184="","",COUNT($B$16:B184))</f>
        <v>150</v>
      </c>
      <c r="B184" s="17">
        <f>IF(E184="","",COUNT($E$16:E184))</f>
        <v>0</v>
      </c>
      <c r="C184" s="11" t="s">
        <v>524</v>
      </c>
      <c r="D184" s="11" t="s">
        <v>33</v>
      </c>
      <c r="E184" s="11" t="s">
        <v>525</v>
      </c>
      <c r="F184" s="18" t="s">
        <v>526</v>
      </c>
      <c r="G184" s="16">
        <v>10000</v>
      </c>
      <c r="H184" s="16">
        <v>10000</v>
      </c>
      <c r="I184" s="11" t="s">
        <v>72</v>
      </c>
      <c r="J184" s="24" t="s">
        <v>59</v>
      </c>
      <c r="K184" s="11" t="s">
        <v>523</v>
      </c>
    </row>
    <row r="185" s="1" customFormat="1" ht="24" spans="1:11">
      <c r="A185" s="10">
        <f>IF(B185="","",COUNT($B$16:B185))</f>
        <v>151</v>
      </c>
      <c r="B185" s="17">
        <f>IF(E185="","",COUNT($E$16:E185))</f>
        <v>0</v>
      </c>
      <c r="C185" s="11" t="s">
        <v>527</v>
      </c>
      <c r="D185" s="11" t="s">
        <v>33</v>
      </c>
      <c r="E185" s="11" t="s">
        <v>26</v>
      </c>
      <c r="F185" s="18" t="s">
        <v>528</v>
      </c>
      <c r="G185" s="11">
        <v>500</v>
      </c>
      <c r="H185" s="11">
        <v>500</v>
      </c>
      <c r="I185" s="11" t="s">
        <v>151</v>
      </c>
      <c r="J185" s="24" t="s">
        <v>55</v>
      </c>
      <c r="K185" s="11" t="s">
        <v>388</v>
      </c>
    </row>
    <row r="186" s="1" customFormat="1" ht="60" spans="1:11">
      <c r="A186" s="10">
        <f>IF(B186="","",COUNT($B$16:B186))</f>
        <v>152</v>
      </c>
      <c r="B186" s="17">
        <f>IF(E186="","",COUNT($E$16:E186))</f>
        <v>0</v>
      </c>
      <c r="C186" s="11" t="s">
        <v>529</v>
      </c>
      <c r="D186" s="11" t="s">
        <v>25</v>
      </c>
      <c r="E186" s="11" t="s">
        <v>530</v>
      </c>
      <c r="F186" s="18" t="s">
        <v>531</v>
      </c>
      <c r="G186" s="16">
        <v>10000</v>
      </c>
      <c r="H186" s="16">
        <v>10000</v>
      </c>
      <c r="I186" s="11" t="s">
        <v>141</v>
      </c>
      <c r="J186" s="24" t="s">
        <v>387</v>
      </c>
      <c r="K186" s="11" t="s">
        <v>388</v>
      </c>
    </row>
    <row r="187" s="1" customFormat="1" ht="60" spans="1:11">
      <c r="A187" s="10">
        <f>IF(B187="","",COUNT($B$16:B187))</f>
        <v>153</v>
      </c>
      <c r="B187" s="17">
        <f>IF(E187="","",COUNT($E$16:E187))</f>
        <v>0</v>
      </c>
      <c r="C187" s="11" t="s">
        <v>532</v>
      </c>
      <c r="D187" s="11" t="s">
        <v>33</v>
      </c>
      <c r="E187" s="11" t="s">
        <v>533</v>
      </c>
      <c r="F187" s="18" t="s">
        <v>534</v>
      </c>
      <c r="G187" s="16">
        <v>20000</v>
      </c>
      <c r="H187" s="16">
        <v>20000</v>
      </c>
      <c r="I187" s="11" t="s">
        <v>36</v>
      </c>
      <c r="J187" s="24" t="s">
        <v>55</v>
      </c>
      <c r="K187" s="11" t="s">
        <v>388</v>
      </c>
    </row>
    <row r="188" s="1" customFormat="1" ht="36" spans="1:11">
      <c r="A188" s="10">
        <f>IF(B188="","",COUNT($B$16:B188))</f>
        <v>154</v>
      </c>
      <c r="B188" s="17">
        <f>IF(E188="","",COUNT($E$16:E188))</f>
        <v>0</v>
      </c>
      <c r="C188" s="11" t="s">
        <v>535</v>
      </c>
      <c r="D188" s="11" t="s">
        <v>162</v>
      </c>
      <c r="E188" s="11" t="s">
        <v>536</v>
      </c>
      <c r="F188" s="18" t="s">
        <v>537</v>
      </c>
      <c r="G188" s="16">
        <v>25000</v>
      </c>
      <c r="H188" s="16">
        <v>25000</v>
      </c>
      <c r="I188" s="11" t="s">
        <v>538</v>
      </c>
      <c r="J188" s="24" t="s">
        <v>55</v>
      </c>
      <c r="K188" s="11" t="s">
        <v>388</v>
      </c>
    </row>
    <row r="189" s="1" customFormat="1" ht="24" spans="1:11">
      <c r="A189" s="10">
        <f>IF(B189="","",COUNT($B$16:B189))</f>
        <v>155</v>
      </c>
      <c r="B189" s="17">
        <f>IF(E189="","",COUNT($E$16:E189))</f>
        <v>0</v>
      </c>
      <c r="C189" s="11" t="s">
        <v>539</v>
      </c>
      <c r="D189" s="11" t="s">
        <v>33</v>
      </c>
      <c r="E189" s="11" t="s">
        <v>530</v>
      </c>
      <c r="F189" s="18" t="s">
        <v>540</v>
      </c>
      <c r="G189" s="16">
        <v>8000</v>
      </c>
      <c r="H189" s="16">
        <v>8000</v>
      </c>
      <c r="I189" s="11" t="s">
        <v>54</v>
      </c>
      <c r="J189" s="24" t="s">
        <v>387</v>
      </c>
      <c r="K189" s="11" t="s">
        <v>388</v>
      </c>
    </row>
    <row r="190" s="1" customFormat="1" ht="36" spans="1:11">
      <c r="A190" s="10">
        <f>IF(B190="","",COUNT($B$16:B190))</f>
        <v>156</v>
      </c>
      <c r="B190" s="17">
        <f>IF(E190="","",COUNT($E$16:E190))</f>
        <v>0</v>
      </c>
      <c r="C190" s="11" t="s">
        <v>541</v>
      </c>
      <c r="D190" s="11" t="s">
        <v>162</v>
      </c>
      <c r="E190" s="11" t="s">
        <v>137</v>
      </c>
      <c r="F190" s="18" t="s">
        <v>542</v>
      </c>
      <c r="G190" s="16">
        <v>21000</v>
      </c>
      <c r="H190" s="16">
        <v>21000</v>
      </c>
      <c r="I190" s="11" t="s">
        <v>54</v>
      </c>
      <c r="J190" s="24" t="s">
        <v>275</v>
      </c>
      <c r="K190" s="11" t="s">
        <v>388</v>
      </c>
    </row>
    <row r="191" s="1" customFormat="1" ht="48" spans="1:11">
      <c r="A191" s="10">
        <f>IF(B191="","",COUNT($B$16:B191))</f>
        <v>157</v>
      </c>
      <c r="B191" s="17">
        <f>IF(E191="","",COUNT($E$16:E191))</f>
        <v>0</v>
      </c>
      <c r="C191" s="11" t="s">
        <v>543</v>
      </c>
      <c r="D191" s="11" t="s">
        <v>162</v>
      </c>
      <c r="E191" s="11" t="s">
        <v>487</v>
      </c>
      <c r="F191" s="18" t="s">
        <v>544</v>
      </c>
      <c r="G191" s="11">
        <v>700</v>
      </c>
      <c r="H191" s="11">
        <v>700</v>
      </c>
      <c r="I191" s="11" t="s">
        <v>145</v>
      </c>
      <c r="J191" s="24" t="s">
        <v>275</v>
      </c>
      <c r="K191" s="11" t="s">
        <v>477</v>
      </c>
    </row>
    <row r="192" s="1" customFormat="1" ht="24" spans="1:11">
      <c r="A192" s="10">
        <f>IF(B192="","",COUNT($B$16:B192))</f>
        <v>158</v>
      </c>
      <c r="B192" s="17">
        <f>IF(E192="","",COUNT($E$16:E192))</f>
        <v>0</v>
      </c>
      <c r="C192" s="11" t="s">
        <v>545</v>
      </c>
      <c r="D192" s="11" t="s">
        <v>33</v>
      </c>
      <c r="E192" s="11" t="s">
        <v>546</v>
      </c>
      <c r="F192" s="18" t="s">
        <v>547</v>
      </c>
      <c r="G192" s="16">
        <v>2000</v>
      </c>
      <c r="H192" s="16">
        <v>2000</v>
      </c>
      <c r="I192" s="11" t="s">
        <v>54</v>
      </c>
      <c r="J192" s="24" t="s">
        <v>275</v>
      </c>
      <c r="K192" s="11" t="s">
        <v>548</v>
      </c>
    </row>
    <row r="193" s="1" customFormat="1" ht="24" spans="1:11">
      <c r="A193" s="10">
        <f>IF(B193="","",COUNT($B$16:B193))</f>
        <v>159</v>
      </c>
      <c r="B193" s="17">
        <f>IF(E193="","",COUNT($E$16:E193))</f>
        <v>0</v>
      </c>
      <c r="C193" s="11" t="s">
        <v>549</v>
      </c>
      <c r="D193" s="11" t="s">
        <v>33</v>
      </c>
      <c r="E193" s="11" t="s">
        <v>26</v>
      </c>
      <c r="F193" s="18" t="s">
        <v>550</v>
      </c>
      <c r="G193" s="11">
        <v>693</v>
      </c>
      <c r="H193" s="11">
        <v>693</v>
      </c>
      <c r="I193" s="11" t="s">
        <v>216</v>
      </c>
      <c r="J193" s="24" t="s">
        <v>275</v>
      </c>
      <c r="K193" s="11" t="s">
        <v>548</v>
      </c>
    </row>
    <row r="194" s="1" customFormat="1" ht="36" spans="1:11">
      <c r="A194" s="10">
        <f>IF(B194="","",COUNT($B$16:B194))</f>
        <v>160</v>
      </c>
      <c r="B194" s="17">
        <f>IF(E194="","",COUNT($E$16:E194))</f>
        <v>0</v>
      </c>
      <c r="C194" s="11" t="s">
        <v>551</v>
      </c>
      <c r="D194" s="11" t="s">
        <v>33</v>
      </c>
      <c r="E194" s="11" t="s">
        <v>26</v>
      </c>
      <c r="F194" s="18" t="s">
        <v>552</v>
      </c>
      <c r="G194" s="16">
        <v>5700</v>
      </c>
      <c r="H194" s="16">
        <v>5700</v>
      </c>
      <c r="I194" s="11" t="s">
        <v>151</v>
      </c>
      <c r="J194" s="24" t="s">
        <v>275</v>
      </c>
      <c r="K194" s="11" t="s">
        <v>548</v>
      </c>
    </row>
    <row r="195" s="1" customFormat="1" ht="24" spans="1:11">
      <c r="A195" s="10">
        <f>IF(B195="","",COUNT($B$16:B195))</f>
        <v>161</v>
      </c>
      <c r="B195" s="17">
        <f>IF(E195="","",COUNT($E$16:E195))</f>
        <v>0</v>
      </c>
      <c r="C195" s="11" t="s">
        <v>553</v>
      </c>
      <c r="D195" s="11" t="s">
        <v>33</v>
      </c>
      <c r="E195" s="11" t="s">
        <v>449</v>
      </c>
      <c r="F195" s="18" t="s">
        <v>554</v>
      </c>
      <c r="G195" s="16">
        <v>4250</v>
      </c>
      <c r="H195" s="16">
        <v>4250</v>
      </c>
      <c r="I195" s="11" t="s">
        <v>54</v>
      </c>
      <c r="J195" s="24" t="s">
        <v>451</v>
      </c>
      <c r="K195" s="11" t="s">
        <v>555</v>
      </c>
    </row>
    <row r="196" s="1" customFormat="1" ht="24" spans="1:11">
      <c r="A196" s="10">
        <f>IF(B196="","",COUNT($B$16:B196))</f>
        <v>162</v>
      </c>
      <c r="B196" s="17">
        <f>IF(E196="","",COUNT($E$16:E196))</f>
        <v>0</v>
      </c>
      <c r="C196" s="11" t="s">
        <v>556</v>
      </c>
      <c r="D196" s="11" t="s">
        <v>33</v>
      </c>
      <c r="E196" s="11" t="s">
        <v>557</v>
      </c>
      <c r="F196" s="18" t="s">
        <v>558</v>
      </c>
      <c r="G196" s="16">
        <v>2100</v>
      </c>
      <c r="H196" s="16">
        <v>2100</v>
      </c>
      <c r="I196" s="11" t="s">
        <v>54</v>
      </c>
      <c r="J196" s="24" t="s">
        <v>559</v>
      </c>
      <c r="K196" s="11" t="s">
        <v>548</v>
      </c>
    </row>
    <row r="197" s="1" customFormat="1" ht="24" spans="1:11">
      <c r="A197" s="10">
        <f>IF(B197="","",COUNT($B$16:B197))</f>
        <v>163</v>
      </c>
      <c r="B197" s="17">
        <f>IF(E197="","",COUNT($E$16:E197))</f>
        <v>0</v>
      </c>
      <c r="C197" s="11" t="s">
        <v>560</v>
      </c>
      <c r="D197" s="11" t="s">
        <v>33</v>
      </c>
      <c r="E197" s="11" t="s">
        <v>561</v>
      </c>
      <c r="F197" s="18" t="s">
        <v>562</v>
      </c>
      <c r="G197" s="16">
        <v>1500</v>
      </c>
      <c r="H197" s="16">
        <v>1500</v>
      </c>
      <c r="I197" s="11" t="s">
        <v>54</v>
      </c>
      <c r="J197" s="24" t="s">
        <v>55</v>
      </c>
      <c r="K197" s="11" t="s">
        <v>548</v>
      </c>
    </row>
    <row r="198" s="1" customFormat="1" ht="24" spans="1:11">
      <c r="A198" s="10">
        <f>IF(B198="","",COUNT($B$16:B198))</f>
        <v>164</v>
      </c>
      <c r="B198" s="17">
        <f>IF(E198="","",COUNT($E$16:E198))</f>
        <v>0</v>
      </c>
      <c r="C198" s="11" t="s">
        <v>563</v>
      </c>
      <c r="D198" s="11" t="s">
        <v>33</v>
      </c>
      <c r="E198" s="11" t="s">
        <v>561</v>
      </c>
      <c r="F198" s="18" t="s">
        <v>564</v>
      </c>
      <c r="G198" s="16">
        <v>1500</v>
      </c>
      <c r="H198" s="16">
        <v>1500</v>
      </c>
      <c r="I198" s="11" t="s">
        <v>54</v>
      </c>
      <c r="J198" s="24" t="s">
        <v>55</v>
      </c>
      <c r="K198" s="11" t="s">
        <v>548</v>
      </c>
    </row>
    <row r="199" s="1" customFormat="1" ht="24" spans="1:11">
      <c r="A199" s="10">
        <f>IF(B199="","",COUNT($B$16:B199))</f>
        <v>165</v>
      </c>
      <c r="B199" s="17">
        <f>IF(E199="","",COUNT($E$16:E199))</f>
        <v>0</v>
      </c>
      <c r="C199" s="11" t="s">
        <v>565</v>
      </c>
      <c r="D199" s="11" t="s">
        <v>33</v>
      </c>
      <c r="E199" s="11" t="s">
        <v>269</v>
      </c>
      <c r="F199" s="18" t="s">
        <v>566</v>
      </c>
      <c r="G199" s="16">
        <v>1000</v>
      </c>
      <c r="H199" s="16">
        <v>1000</v>
      </c>
      <c r="I199" s="11" t="s">
        <v>54</v>
      </c>
      <c r="J199" s="24" t="s">
        <v>567</v>
      </c>
      <c r="K199" s="11" t="s">
        <v>548</v>
      </c>
    </row>
    <row r="200" s="1" customFormat="1" ht="32.1" customHeight="1" spans="1:11">
      <c r="A200" s="10">
        <f>IF(B200="","",COUNT($B$16:B200))</f>
        <v>166</v>
      </c>
      <c r="B200" s="17">
        <v>0</v>
      </c>
      <c r="C200" s="11" t="s">
        <v>568</v>
      </c>
      <c r="D200" s="11" t="s">
        <v>33</v>
      </c>
      <c r="E200" s="11" t="s">
        <v>569</v>
      </c>
      <c r="F200" s="18" t="s">
        <v>570</v>
      </c>
      <c r="G200" s="16">
        <v>3000</v>
      </c>
      <c r="H200" s="16">
        <v>3000</v>
      </c>
      <c r="I200" s="11" t="s">
        <v>54</v>
      </c>
      <c r="J200" s="24" t="s">
        <v>55</v>
      </c>
      <c r="K200" s="11" t="s">
        <v>548</v>
      </c>
    </row>
    <row r="201" s="1" customFormat="1" ht="36" spans="1:11">
      <c r="A201" s="10">
        <f>IF(B201="","",COUNT($B$16:B201))</f>
        <v>167</v>
      </c>
      <c r="B201" s="17">
        <v>0</v>
      </c>
      <c r="C201" s="11" t="s">
        <v>571</v>
      </c>
      <c r="D201" s="11" t="s">
        <v>33</v>
      </c>
      <c r="E201" s="11" t="s">
        <v>168</v>
      </c>
      <c r="F201" s="18" t="s">
        <v>572</v>
      </c>
      <c r="G201" s="16">
        <v>2000</v>
      </c>
      <c r="H201" s="16">
        <v>2000</v>
      </c>
      <c r="I201" s="11" t="s">
        <v>42</v>
      </c>
      <c r="J201" s="24" t="s">
        <v>55</v>
      </c>
      <c r="K201" s="11" t="s">
        <v>573</v>
      </c>
    </row>
    <row r="202" s="1" customFormat="1" spans="1:11">
      <c r="A202" s="10" t="str">
        <f>IF(B202="","",COUNT($B$16:B202))</f>
        <v/>
      </c>
      <c r="B202" s="17" t="str">
        <f>IF(E202="","",COUNT($E$16:E202))</f>
        <v/>
      </c>
      <c r="C202" s="9" t="s">
        <v>574</v>
      </c>
      <c r="D202" s="9"/>
      <c r="E202" s="9"/>
      <c r="F202" s="9">
        <f>COUNT(B203:B246)</f>
        <v>44</v>
      </c>
      <c r="G202" s="15">
        <f>SUM(G203:G246)</f>
        <v>2480471.72</v>
      </c>
      <c r="H202" s="15">
        <f>SUM(H203:H246)</f>
        <v>2334483.72</v>
      </c>
      <c r="I202" s="9"/>
      <c r="J202" s="9"/>
      <c r="K202" s="9"/>
    </row>
    <row r="203" s="1" customFormat="1" ht="36" spans="1:11">
      <c r="A203" s="10">
        <f>IF(B203="","",COUNT($B$16:B203))</f>
        <v>168</v>
      </c>
      <c r="B203" s="17">
        <f>IF(E203="","",COUNT($E$16:E203))</f>
        <v>0</v>
      </c>
      <c r="C203" s="11" t="s">
        <v>575</v>
      </c>
      <c r="D203" s="11" t="s">
        <v>33</v>
      </c>
      <c r="E203" s="11" t="s">
        <v>168</v>
      </c>
      <c r="F203" s="18" t="s">
        <v>576</v>
      </c>
      <c r="G203" s="16">
        <v>200000</v>
      </c>
      <c r="H203" s="16">
        <v>200000</v>
      </c>
      <c r="I203" s="11" t="s">
        <v>141</v>
      </c>
      <c r="J203" s="24" t="s">
        <v>55</v>
      </c>
      <c r="K203" s="11" t="s">
        <v>107</v>
      </c>
    </row>
    <row r="204" s="1" customFormat="1" ht="48" spans="1:11">
      <c r="A204" s="10">
        <f>IF(B204="","",COUNT($B$16:B204))</f>
        <v>169</v>
      </c>
      <c r="B204" s="17">
        <f>IF(E204="","",COUNT($E$16:E204))</f>
        <v>0</v>
      </c>
      <c r="C204" s="11" t="s">
        <v>577</v>
      </c>
      <c r="D204" s="11" t="s">
        <v>33</v>
      </c>
      <c r="E204" s="11" t="s">
        <v>578</v>
      </c>
      <c r="F204" s="18" t="s">
        <v>579</v>
      </c>
      <c r="G204" s="16">
        <v>120000</v>
      </c>
      <c r="H204" s="16">
        <v>120000</v>
      </c>
      <c r="I204" s="11" t="s">
        <v>54</v>
      </c>
      <c r="J204" s="24" t="s">
        <v>580</v>
      </c>
      <c r="K204" s="11" t="s">
        <v>107</v>
      </c>
    </row>
    <row r="205" s="1" customFormat="1" ht="36" spans="1:11">
      <c r="A205" s="10">
        <f>IF(B205="","",COUNT($B$16:B205))</f>
        <v>170</v>
      </c>
      <c r="B205" s="17">
        <f>IF(E205="","",COUNT($E$16:E205))</f>
        <v>0</v>
      </c>
      <c r="C205" s="11" t="s">
        <v>581</v>
      </c>
      <c r="D205" s="11" t="s">
        <v>33</v>
      </c>
      <c r="E205" s="11" t="s">
        <v>582</v>
      </c>
      <c r="F205" s="18" t="s">
        <v>583</v>
      </c>
      <c r="G205" s="16">
        <v>400000</v>
      </c>
      <c r="H205" s="16">
        <v>400000</v>
      </c>
      <c r="I205" s="11" t="s">
        <v>54</v>
      </c>
      <c r="J205" s="24" t="s">
        <v>584</v>
      </c>
      <c r="K205" s="11" t="s">
        <v>107</v>
      </c>
    </row>
    <row r="206" s="1" customFormat="1" ht="24" spans="1:11">
      <c r="A206" s="10">
        <f>IF(B206="","",COUNT($B$16:B206))</f>
        <v>171</v>
      </c>
      <c r="B206" s="17">
        <f>IF(E206="","",COUNT($E$16:E206))</f>
        <v>0</v>
      </c>
      <c r="C206" s="11" t="s">
        <v>585</v>
      </c>
      <c r="D206" s="11" t="s">
        <v>33</v>
      </c>
      <c r="E206" s="11" t="s">
        <v>586</v>
      </c>
      <c r="F206" s="18" t="s">
        <v>587</v>
      </c>
      <c r="G206" s="16">
        <v>1080</v>
      </c>
      <c r="H206" s="16">
        <v>1080</v>
      </c>
      <c r="I206" s="11" t="s">
        <v>196</v>
      </c>
      <c r="J206" s="24" t="s">
        <v>55</v>
      </c>
      <c r="K206" s="11" t="s">
        <v>107</v>
      </c>
    </row>
    <row r="207" s="1" customFormat="1" ht="53" customHeight="1" spans="1:11">
      <c r="A207" s="10">
        <f>IF(B207="","",COUNT($B$16:B207))</f>
        <v>172</v>
      </c>
      <c r="B207" s="17">
        <f>IF(E207="","",COUNT($E$16:E207))</f>
        <v>0</v>
      </c>
      <c r="C207" s="11" t="s">
        <v>588</v>
      </c>
      <c r="D207" s="26" t="s">
        <v>33</v>
      </c>
      <c r="E207" s="26" t="s">
        <v>61</v>
      </c>
      <c r="F207" s="26" t="s">
        <v>589</v>
      </c>
      <c r="G207" s="28">
        <v>14000</v>
      </c>
      <c r="H207" s="28">
        <v>14000</v>
      </c>
      <c r="I207" s="11" t="s">
        <v>141</v>
      </c>
      <c r="J207" s="26" t="s">
        <v>590</v>
      </c>
      <c r="K207" s="30" t="s">
        <v>591</v>
      </c>
    </row>
    <row r="208" s="1" customFormat="1" ht="48" spans="1:11">
      <c r="A208" s="10">
        <f>IF(B208="","",COUNT($B$16:B208))</f>
        <v>173</v>
      </c>
      <c r="B208" s="17">
        <f>IF(E208="","",COUNT($E$16:E208))</f>
        <v>0</v>
      </c>
      <c r="C208" s="11" t="s">
        <v>592</v>
      </c>
      <c r="D208" s="11" t="s">
        <v>33</v>
      </c>
      <c r="E208" s="11" t="s">
        <v>26</v>
      </c>
      <c r="F208" s="18" t="s">
        <v>593</v>
      </c>
      <c r="G208" s="16">
        <v>50000</v>
      </c>
      <c r="H208" s="16">
        <v>50000</v>
      </c>
      <c r="I208" s="11" t="s">
        <v>54</v>
      </c>
      <c r="J208" s="24" t="s">
        <v>580</v>
      </c>
      <c r="K208" s="11" t="s">
        <v>107</v>
      </c>
    </row>
    <row r="209" s="1" customFormat="1" ht="48" spans="1:11">
      <c r="A209" s="10">
        <f>IF(B209="","",COUNT($B$16:B209))</f>
        <v>174</v>
      </c>
      <c r="B209" s="17">
        <f>IF(E209="","",COUNT($E$16:E209))</f>
        <v>0</v>
      </c>
      <c r="C209" s="11" t="s">
        <v>594</v>
      </c>
      <c r="D209" s="11" t="s">
        <v>33</v>
      </c>
      <c r="E209" s="11" t="s">
        <v>45</v>
      </c>
      <c r="F209" s="18" t="s">
        <v>595</v>
      </c>
      <c r="G209" s="16">
        <v>20000</v>
      </c>
      <c r="H209" s="16">
        <v>20000</v>
      </c>
      <c r="I209" s="11" t="s">
        <v>36</v>
      </c>
      <c r="J209" s="24" t="s">
        <v>29</v>
      </c>
      <c r="K209" s="11" t="s">
        <v>107</v>
      </c>
    </row>
    <row r="210" s="1" customFormat="1" ht="24" spans="1:11">
      <c r="A210" s="10">
        <f>IF(B210="","",COUNT($B$16:B210))</f>
        <v>175</v>
      </c>
      <c r="B210" s="17">
        <f>IF(E210="","",COUNT($E$16:E210))</f>
        <v>0</v>
      </c>
      <c r="C210" s="11" t="s">
        <v>596</v>
      </c>
      <c r="D210" s="11" t="s">
        <v>33</v>
      </c>
      <c r="E210" s="11" t="s">
        <v>597</v>
      </c>
      <c r="F210" s="18" t="s">
        <v>598</v>
      </c>
      <c r="G210" s="16">
        <v>35000</v>
      </c>
      <c r="H210" s="16">
        <v>35000</v>
      </c>
      <c r="I210" s="11" t="s">
        <v>151</v>
      </c>
      <c r="J210" s="24" t="s">
        <v>55</v>
      </c>
      <c r="K210" s="11" t="s">
        <v>599</v>
      </c>
    </row>
    <row r="211" s="1" customFormat="1" ht="24" spans="1:11">
      <c r="A211" s="10">
        <f>IF(B211="","",COUNT($B$16:B211))</f>
        <v>176</v>
      </c>
      <c r="B211" s="17">
        <f>IF(E211="","",COUNT($E$16:E211))</f>
        <v>0</v>
      </c>
      <c r="C211" s="11" t="s">
        <v>600</v>
      </c>
      <c r="D211" s="11" t="s">
        <v>33</v>
      </c>
      <c r="E211" s="11" t="s">
        <v>601</v>
      </c>
      <c r="F211" s="18" t="s">
        <v>602</v>
      </c>
      <c r="G211" s="16">
        <v>30000</v>
      </c>
      <c r="H211" s="16">
        <v>30000</v>
      </c>
      <c r="I211" s="11" t="s">
        <v>36</v>
      </c>
      <c r="J211" s="24" t="s">
        <v>29</v>
      </c>
      <c r="K211" s="11" t="s">
        <v>603</v>
      </c>
    </row>
    <row r="212" s="1" customFormat="1" ht="90" spans="1:11">
      <c r="A212" s="10">
        <f>IF(B212="","",COUNT($B$16:B212))</f>
        <v>177</v>
      </c>
      <c r="B212" s="17">
        <f>IF(E212="","",COUNT($E$16:E212))</f>
        <v>0</v>
      </c>
      <c r="C212" s="11" t="s">
        <v>604</v>
      </c>
      <c r="D212" s="11" t="s">
        <v>33</v>
      </c>
      <c r="E212" s="11" t="s">
        <v>605</v>
      </c>
      <c r="F212" s="20" t="s">
        <v>606</v>
      </c>
      <c r="G212" s="21">
        <v>286314</v>
      </c>
      <c r="H212" s="21">
        <v>286314</v>
      </c>
      <c r="I212" s="11" t="s">
        <v>344</v>
      </c>
      <c r="J212" s="24" t="s">
        <v>607</v>
      </c>
      <c r="K212" s="11" t="s">
        <v>603</v>
      </c>
    </row>
    <row r="213" s="1" customFormat="1" ht="48" spans="1:11">
      <c r="A213" s="10">
        <f>IF(B213="","",COUNT($B$16:B213))</f>
        <v>178</v>
      </c>
      <c r="B213" s="17">
        <f>IF(E213="","",COUNT($E$16:E213))</f>
        <v>0</v>
      </c>
      <c r="C213" s="11" t="s">
        <v>608</v>
      </c>
      <c r="D213" s="11" t="s">
        <v>33</v>
      </c>
      <c r="E213" s="11" t="s">
        <v>375</v>
      </c>
      <c r="F213" s="18" t="s">
        <v>609</v>
      </c>
      <c r="G213" s="16">
        <v>2021</v>
      </c>
      <c r="H213" s="16">
        <v>2021</v>
      </c>
      <c r="I213" s="11" t="s">
        <v>610</v>
      </c>
      <c r="J213" s="24" t="s">
        <v>55</v>
      </c>
      <c r="K213" s="11" t="s">
        <v>129</v>
      </c>
    </row>
    <row r="214" s="1" customFormat="1" ht="24" spans="1:11">
      <c r="A214" s="10">
        <f>IF(B214="","",COUNT($B$16:B214))</f>
        <v>179</v>
      </c>
      <c r="B214" s="17">
        <f>IF(E214="","",COUNT($E$16:E214))</f>
        <v>0</v>
      </c>
      <c r="C214" s="11" t="s">
        <v>611</v>
      </c>
      <c r="D214" s="11" t="s">
        <v>33</v>
      </c>
      <c r="E214" s="11" t="s">
        <v>74</v>
      </c>
      <c r="F214" s="18" t="s">
        <v>612</v>
      </c>
      <c r="G214" s="16">
        <v>5000</v>
      </c>
      <c r="H214" s="16">
        <v>5000</v>
      </c>
      <c r="I214" s="11" t="s">
        <v>151</v>
      </c>
      <c r="J214" s="24" t="s">
        <v>29</v>
      </c>
      <c r="K214" s="11" t="s">
        <v>603</v>
      </c>
    </row>
    <row r="215" s="1" customFormat="1" ht="36" spans="1:11">
      <c r="A215" s="10">
        <f>IF(B215="","",COUNT($B$16:B215))</f>
        <v>180</v>
      </c>
      <c r="B215" s="17">
        <f>IF(E215="","",COUNT($E$16:E215))</f>
        <v>0</v>
      </c>
      <c r="C215" s="11" t="s">
        <v>613</v>
      </c>
      <c r="D215" s="11" t="s">
        <v>33</v>
      </c>
      <c r="E215" s="11" t="s">
        <v>475</v>
      </c>
      <c r="F215" s="18" t="s">
        <v>614</v>
      </c>
      <c r="G215" s="16">
        <v>100000</v>
      </c>
      <c r="H215" s="16">
        <v>100000</v>
      </c>
      <c r="I215" s="11" t="s">
        <v>54</v>
      </c>
      <c r="J215" s="24" t="s">
        <v>615</v>
      </c>
      <c r="K215" s="11" t="s">
        <v>599</v>
      </c>
    </row>
    <row r="216" s="1" customFormat="1" ht="48" spans="1:11">
      <c r="A216" s="10">
        <f>IF(B216="","",COUNT($B$16:B216))</f>
        <v>181</v>
      </c>
      <c r="B216" s="17">
        <f>IF(E216="","",COUNT($E$16:E216))</f>
        <v>0</v>
      </c>
      <c r="C216" s="11" t="s">
        <v>616</v>
      </c>
      <c r="D216" s="11" t="s">
        <v>162</v>
      </c>
      <c r="E216" s="11" t="s">
        <v>617</v>
      </c>
      <c r="F216" s="18" t="s">
        <v>618</v>
      </c>
      <c r="G216" s="16">
        <v>100000</v>
      </c>
      <c r="H216" s="16">
        <v>100000</v>
      </c>
      <c r="I216" s="11" t="s">
        <v>54</v>
      </c>
      <c r="J216" s="24" t="s">
        <v>619</v>
      </c>
      <c r="K216" s="11" t="s">
        <v>620</v>
      </c>
    </row>
    <row r="217" s="1" customFormat="1" ht="24" spans="1:11">
      <c r="A217" s="10">
        <f>IF(B217="","",COUNT($B$16:B217))</f>
        <v>182</v>
      </c>
      <c r="B217" s="17">
        <f>IF(E217="","",COUNT($E$16:E217))</f>
        <v>0</v>
      </c>
      <c r="C217" s="11" t="s">
        <v>621</v>
      </c>
      <c r="D217" s="11" t="s">
        <v>33</v>
      </c>
      <c r="E217" s="11" t="s">
        <v>74</v>
      </c>
      <c r="F217" s="18" t="s">
        <v>622</v>
      </c>
      <c r="G217" s="16">
        <v>11363</v>
      </c>
      <c r="H217" s="16">
        <v>6175</v>
      </c>
      <c r="I217" s="11" t="s">
        <v>623</v>
      </c>
      <c r="J217" s="24" t="s">
        <v>624</v>
      </c>
      <c r="K217" s="11" t="s">
        <v>599</v>
      </c>
    </row>
    <row r="218" s="1" customFormat="1" ht="65.1" customHeight="1" spans="1:11">
      <c r="A218" s="10">
        <f>IF(B218="","",COUNT($B$16:B218))</f>
        <v>183</v>
      </c>
      <c r="B218" s="17">
        <f>IF(E218="","",COUNT($E$16:E218))</f>
        <v>0</v>
      </c>
      <c r="C218" s="11" t="s">
        <v>625</v>
      </c>
      <c r="D218" s="11" t="s">
        <v>396</v>
      </c>
      <c r="E218" s="11" t="s">
        <v>626</v>
      </c>
      <c r="F218" s="18" t="s">
        <v>627</v>
      </c>
      <c r="G218" s="16">
        <v>9990</v>
      </c>
      <c r="H218" s="16">
        <v>9990</v>
      </c>
      <c r="I218" s="11" t="s">
        <v>433</v>
      </c>
      <c r="J218" s="24" t="s">
        <v>628</v>
      </c>
      <c r="K218" s="11" t="s">
        <v>629</v>
      </c>
    </row>
    <row r="219" s="1" customFormat="1" ht="24" spans="1:11">
      <c r="A219" s="10">
        <f>IF(B219="","",COUNT($B$16:B219))</f>
        <v>184</v>
      </c>
      <c r="B219" s="17">
        <f>IF(E219="","",COUNT($E$16:E219))</f>
        <v>0</v>
      </c>
      <c r="C219" s="11" t="s">
        <v>630</v>
      </c>
      <c r="D219" s="11" t="s">
        <v>33</v>
      </c>
      <c r="E219" s="11" t="s">
        <v>631</v>
      </c>
      <c r="F219" s="18" t="s">
        <v>632</v>
      </c>
      <c r="G219" s="16">
        <v>350000</v>
      </c>
      <c r="H219" s="16">
        <v>350000</v>
      </c>
      <c r="I219" s="11" t="s">
        <v>54</v>
      </c>
      <c r="J219" s="24" t="s">
        <v>633</v>
      </c>
      <c r="K219" s="11" t="s">
        <v>135</v>
      </c>
    </row>
    <row r="220" s="1" customFormat="1" ht="36" customHeight="1" spans="1:11">
      <c r="A220" s="10">
        <f>IF(B220="","",COUNT($B$16:B220))</f>
        <v>185</v>
      </c>
      <c r="B220" s="17">
        <f>IF(E220="","",COUNT($E$16:E220))</f>
        <v>0</v>
      </c>
      <c r="C220" s="11" t="s">
        <v>634</v>
      </c>
      <c r="D220" s="11" t="s">
        <v>33</v>
      </c>
      <c r="E220" s="11" t="s">
        <v>635</v>
      </c>
      <c r="F220" s="18" t="s">
        <v>636</v>
      </c>
      <c r="G220" s="16">
        <v>3000</v>
      </c>
      <c r="H220" s="16">
        <v>3000</v>
      </c>
      <c r="I220" s="11" t="s">
        <v>54</v>
      </c>
      <c r="J220" s="24" t="s">
        <v>518</v>
      </c>
      <c r="K220" s="11" t="s">
        <v>599</v>
      </c>
    </row>
    <row r="221" s="1" customFormat="1" ht="60" spans="1:11">
      <c r="A221" s="10">
        <f>IF(B221="","",COUNT($B$16:B221))</f>
        <v>186</v>
      </c>
      <c r="B221" s="17">
        <f>IF(E221="","",COUNT($E$16:E221))</f>
        <v>0</v>
      </c>
      <c r="C221" s="11" t="s">
        <v>637</v>
      </c>
      <c r="D221" s="11" t="s">
        <v>33</v>
      </c>
      <c r="E221" s="11" t="s">
        <v>269</v>
      </c>
      <c r="F221" s="18" t="s">
        <v>638</v>
      </c>
      <c r="G221" s="16">
        <v>3000</v>
      </c>
      <c r="H221" s="16">
        <v>3000</v>
      </c>
      <c r="I221" s="11" t="s">
        <v>151</v>
      </c>
      <c r="J221" s="24" t="s">
        <v>518</v>
      </c>
      <c r="K221" s="11" t="s">
        <v>599</v>
      </c>
    </row>
    <row r="222" s="1" customFormat="1" ht="24" spans="1:11">
      <c r="A222" s="10">
        <f>IF(B222="","",COUNT($B$16:B222))</f>
        <v>187</v>
      </c>
      <c r="B222" s="17">
        <v>0</v>
      </c>
      <c r="C222" s="11" t="s">
        <v>639</v>
      </c>
      <c r="D222" s="11" t="s">
        <v>33</v>
      </c>
      <c r="E222" s="11" t="s">
        <v>26</v>
      </c>
      <c r="F222" s="18" t="s">
        <v>640</v>
      </c>
      <c r="G222" s="16">
        <v>10000</v>
      </c>
      <c r="H222" s="16">
        <v>10000</v>
      </c>
      <c r="I222" s="11" t="s">
        <v>54</v>
      </c>
      <c r="J222" s="24" t="s">
        <v>29</v>
      </c>
      <c r="K222" s="11" t="s">
        <v>599</v>
      </c>
    </row>
    <row r="223" s="1" customFormat="1" ht="24" spans="1:11">
      <c r="A223" s="10">
        <f>IF(B223="","",COUNT($B$16:B223))</f>
        <v>188</v>
      </c>
      <c r="B223" s="17">
        <f>IF(E223="","",COUNT($E$16:E223))</f>
        <v>0</v>
      </c>
      <c r="C223" s="11" t="s">
        <v>641</v>
      </c>
      <c r="D223" s="11" t="s">
        <v>33</v>
      </c>
      <c r="E223" s="11" t="s">
        <v>103</v>
      </c>
      <c r="F223" s="18" t="s">
        <v>642</v>
      </c>
      <c r="G223" s="16">
        <v>10000</v>
      </c>
      <c r="H223" s="16">
        <v>10000</v>
      </c>
      <c r="I223" s="11" t="s">
        <v>54</v>
      </c>
      <c r="J223" s="24" t="s">
        <v>29</v>
      </c>
      <c r="K223" s="11" t="s">
        <v>643</v>
      </c>
    </row>
    <row r="224" s="1" customFormat="1" ht="56.25" spans="1:11">
      <c r="A224" s="10">
        <v>178</v>
      </c>
      <c r="B224" s="17">
        <v>0</v>
      </c>
      <c r="C224" s="19" t="s">
        <v>644</v>
      </c>
      <c r="D224" s="19" t="s">
        <v>33</v>
      </c>
      <c r="E224" s="19" t="s">
        <v>61</v>
      </c>
      <c r="F224" s="20" t="s">
        <v>645</v>
      </c>
      <c r="G224" s="21">
        <v>14717.72</v>
      </c>
      <c r="H224" s="21">
        <v>14717.72</v>
      </c>
      <c r="I224" s="21" t="s">
        <v>54</v>
      </c>
      <c r="J224" s="24" t="s">
        <v>646</v>
      </c>
      <c r="K224" s="11" t="s">
        <v>107</v>
      </c>
    </row>
    <row r="225" s="1" customFormat="1" ht="60" spans="1:11">
      <c r="A225" s="10">
        <f>IF(B225="","",COUNT($B$16:B225))</f>
        <v>190</v>
      </c>
      <c r="B225" s="17">
        <f>IF(E225="","",COUNT($E$16:E225))</f>
        <v>0</v>
      </c>
      <c r="C225" s="11" t="s">
        <v>647</v>
      </c>
      <c r="D225" s="11" t="s">
        <v>33</v>
      </c>
      <c r="E225" s="11" t="s">
        <v>45</v>
      </c>
      <c r="F225" s="18" t="s">
        <v>648</v>
      </c>
      <c r="G225" s="16">
        <v>5914</v>
      </c>
      <c r="H225" s="16">
        <v>5914</v>
      </c>
      <c r="I225" s="11" t="s">
        <v>145</v>
      </c>
      <c r="J225" s="24" t="s">
        <v>518</v>
      </c>
      <c r="K225" s="11" t="s">
        <v>107</v>
      </c>
    </row>
    <row r="226" s="1" customFormat="1" ht="24" spans="1:11">
      <c r="A226" s="10">
        <f>IF(B226="","",COUNT($B$16:B226))</f>
        <v>191</v>
      </c>
      <c r="B226" s="17">
        <f>IF(E226="","",COUNT($E$16:E226))</f>
        <v>0</v>
      </c>
      <c r="C226" s="11" t="s">
        <v>649</v>
      </c>
      <c r="D226" s="11" t="s">
        <v>117</v>
      </c>
      <c r="E226" s="11" t="s">
        <v>74</v>
      </c>
      <c r="F226" s="18" t="s">
        <v>650</v>
      </c>
      <c r="G226" s="16">
        <v>21500</v>
      </c>
      <c r="H226" s="16">
        <v>21500</v>
      </c>
      <c r="I226" s="11" t="s">
        <v>145</v>
      </c>
      <c r="J226" s="24" t="s">
        <v>518</v>
      </c>
      <c r="K226" s="11" t="s">
        <v>107</v>
      </c>
    </row>
    <row r="227" s="1" customFormat="1" ht="24" spans="1:11">
      <c r="A227" s="10">
        <f>IF(B227="","",COUNT($B$16:B227))</f>
        <v>192</v>
      </c>
      <c r="B227" s="17">
        <f>IF(E227="","",COUNT($E$16:E227))</f>
        <v>0</v>
      </c>
      <c r="C227" s="11" t="s">
        <v>651</v>
      </c>
      <c r="D227" s="11" t="s">
        <v>33</v>
      </c>
      <c r="E227" s="11" t="s">
        <v>652</v>
      </c>
      <c r="F227" s="18" t="s">
        <v>653</v>
      </c>
      <c r="G227" s="16">
        <v>7100</v>
      </c>
      <c r="H227" s="16">
        <v>7100</v>
      </c>
      <c r="I227" s="11" t="s">
        <v>433</v>
      </c>
      <c r="J227" s="24" t="s">
        <v>518</v>
      </c>
      <c r="K227" s="11" t="s">
        <v>107</v>
      </c>
    </row>
    <row r="228" s="1" customFormat="1" ht="24" spans="1:11">
      <c r="A228" s="10">
        <f>IF(B228="","",COUNT($B$16:B228))</f>
        <v>193</v>
      </c>
      <c r="B228" s="17">
        <f>IF(E228="","",COUNT($E$16:E228))</f>
        <v>0</v>
      </c>
      <c r="C228" s="11" t="s">
        <v>654</v>
      </c>
      <c r="D228" s="11" t="s">
        <v>33</v>
      </c>
      <c r="E228" s="11" t="s">
        <v>98</v>
      </c>
      <c r="F228" s="18" t="s">
        <v>655</v>
      </c>
      <c r="G228" s="16">
        <v>15000</v>
      </c>
      <c r="H228" s="16">
        <v>15000</v>
      </c>
      <c r="I228" s="11" t="s">
        <v>76</v>
      </c>
      <c r="J228" s="24" t="s">
        <v>518</v>
      </c>
      <c r="K228" s="11" t="s">
        <v>107</v>
      </c>
    </row>
    <row r="229" s="1" customFormat="1" ht="36" spans="1:11">
      <c r="A229" s="10">
        <f>IF(B229="","",COUNT($B$16:B229))</f>
        <v>194</v>
      </c>
      <c r="B229" s="17">
        <f>IF(E229="","",COUNT($E$16:E229))</f>
        <v>0</v>
      </c>
      <c r="C229" s="11" t="s">
        <v>656</v>
      </c>
      <c r="D229" s="11" t="s">
        <v>33</v>
      </c>
      <c r="E229" s="11" t="s">
        <v>657</v>
      </c>
      <c r="F229" s="18" t="s">
        <v>658</v>
      </c>
      <c r="G229" s="16">
        <v>200000</v>
      </c>
      <c r="H229" s="16">
        <v>60000</v>
      </c>
      <c r="I229" s="11" t="s">
        <v>76</v>
      </c>
      <c r="J229" s="24" t="s">
        <v>518</v>
      </c>
      <c r="K229" s="11" t="s">
        <v>599</v>
      </c>
    </row>
    <row r="230" s="1" customFormat="1" spans="1:11">
      <c r="A230" s="10">
        <f>IF(B230="","",COUNT($B$16:B230))</f>
        <v>195</v>
      </c>
      <c r="B230" s="17">
        <f>IF(E230="","",COUNT($E$16:E230))</f>
        <v>0</v>
      </c>
      <c r="C230" s="11" t="s">
        <v>659</v>
      </c>
      <c r="D230" s="11" t="s">
        <v>396</v>
      </c>
      <c r="E230" s="11" t="s">
        <v>660</v>
      </c>
      <c r="F230" s="18" t="s">
        <v>661</v>
      </c>
      <c r="G230" s="16">
        <v>20000</v>
      </c>
      <c r="H230" s="16">
        <v>20000</v>
      </c>
      <c r="I230" s="11" t="s">
        <v>54</v>
      </c>
      <c r="J230" s="24" t="s">
        <v>662</v>
      </c>
      <c r="K230" s="11" t="s">
        <v>663</v>
      </c>
    </row>
    <row r="231" s="1" customFormat="1" ht="36" spans="1:11">
      <c r="A231" s="10">
        <f>IF(B231="","",COUNT($B$16:B231))</f>
        <v>196</v>
      </c>
      <c r="B231" s="17">
        <f>IF(E231="","",COUNT($E$16:E231))</f>
        <v>0</v>
      </c>
      <c r="C231" s="11" t="s">
        <v>664</v>
      </c>
      <c r="D231" s="11" t="s">
        <v>248</v>
      </c>
      <c r="E231" s="11" t="s">
        <v>665</v>
      </c>
      <c r="F231" s="18" t="s">
        <v>666</v>
      </c>
      <c r="G231" s="16">
        <v>10000</v>
      </c>
      <c r="H231" s="16">
        <v>10000</v>
      </c>
      <c r="I231" s="11" t="s">
        <v>36</v>
      </c>
      <c r="J231" s="24" t="s">
        <v>518</v>
      </c>
      <c r="K231" s="11" t="s">
        <v>599</v>
      </c>
    </row>
    <row r="232" s="1" customFormat="1" ht="36" spans="1:11">
      <c r="A232" s="10">
        <f>IF(B232="","",COUNT($B$16:B232))</f>
        <v>197</v>
      </c>
      <c r="B232" s="17">
        <f>IF(E232="","",COUNT($E$16:E232))</f>
        <v>0</v>
      </c>
      <c r="C232" s="11" t="s">
        <v>667</v>
      </c>
      <c r="D232" s="11" t="s">
        <v>248</v>
      </c>
      <c r="E232" s="11" t="s">
        <v>668</v>
      </c>
      <c r="F232" s="18" t="s">
        <v>669</v>
      </c>
      <c r="G232" s="16">
        <v>10000</v>
      </c>
      <c r="H232" s="16">
        <v>10000</v>
      </c>
      <c r="I232" s="11" t="s">
        <v>36</v>
      </c>
      <c r="J232" s="24" t="s">
        <v>518</v>
      </c>
      <c r="K232" s="11" t="s">
        <v>599</v>
      </c>
    </row>
    <row r="233" s="1" customFormat="1" ht="60" spans="1:11">
      <c r="A233" s="10">
        <f>IF(B233="","",COUNT($B$16:B233))</f>
        <v>198</v>
      </c>
      <c r="B233" s="17">
        <f>IF(E233="","",COUNT($E$16:E233))</f>
        <v>0</v>
      </c>
      <c r="C233" s="11" t="s">
        <v>670</v>
      </c>
      <c r="D233" s="11" t="s">
        <v>33</v>
      </c>
      <c r="E233" s="11" t="s">
        <v>671</v>
      </c>
      <c r="F233" s="18" t="s">
        <v>672</v>
      </c>
      <c r="G233" s="16">
        <v>6000</v>
      </c>
      <c r="H233" s="16">
        <v>6000</v>
      </c>
      <c r="I233" s="11" t="s">
        <v>673</v>
      </c>
      <c r="J233" s="24" t="s">
        <v>518</v>
      </c>
      <c r="K233" s="11" t="s">
        <v>599</v>
      </c>
    </row>
    <row r="234" s="1" customFormat="1" ht="48" spans="1:11">
      <c r="A234" s="10">
        <f>IF(B234="","",COUNT($B$16:B234))</f>
        <v>199</v>
      </c>
      <c r="B234" s="17">
        <f>IF(E234="","",COUNT($E$16:E234))</f>
        <v>0</v>
      </c>
      <c r="C234" s="11" t="s">
        <v>674</v>
      </c>
      <c r="D234" s="11" t="s">
        <v>33</v>
      </c>
      <c r="E234" s="11" t="s">
        <v>45</v>
      </c>
      <c r="F234" s="18" t="s">
        <v>675</v>
      </c>
      <c r="G234" s="16">
        <v>100000</v>
      </c>
      <c r="H234" s="16">
        <v>100000</v>
      </c>
      <c r="I234" s="11" t="s">
        <v>266</v>
      </c>
      <c r="J234" s="24" t="s">
        <v>29</v>
      </c>
      <c r="K234" s="11" t="s">
        <v>599</v>
      </c>
    </row>
    <row r="235" s="1" customFormat="1" ht="24" spans="1:11">
      <c r="A235" s="10">
        <f>IF(B235="","",COUNT($B$16:B235))</f>
        <v>200</v>
      </c>
      <c r="B235" s="17">
        <f>IF(E235="","",COUNT($E$16:E235))</f>
        <v>0</v>
      </c>
      <c r="C235" s="11" t="s">
        <v>676</v>
      </c>
      <c r="D235" s="11" t="s">
        <v>33</v>
      </c>
      <c r="E235" s="11" t="s">
        <v>45</v>
      </c>
      <c r="F235" s="18" t="s">
        <v>677</v>
      </c>
      <c r="G235" s="16">
        <v>20000</v>
      </c>
      <c r="H235" s="16">
        <v>20000</v>
      </c>
      <c r="I235" s="11" t="s">
        <v>266</v>
      </c>
      <c r="J235" s="24" t="s">
        <v>29</v>
      </c>
      <c r="K235" s="11" t="s">
        <v>599</v>
      </c>
    </row>
    <row r="236" s="1" customFormat="1" ht="36" spans="1:11">
      <c r="A236" s="10">
        <f>IF(B236="","",COUNT($B$16:B236))</f>
        <v>201</v>
      </c>
      <c r="B236" s="17">
        <f>IF(E236="","",COUNT($E$16:E236))</f>
        <v>0</v>
      </c>
      <c r="C236" s="11" t="s">
        <v>678</v>
      </c>
      <c r="D236" s="11" t="s">
        <v>33</v>
      </c>
      <c r="E236" s="11" t="s">
        <v>61</v>
      </c>
      <c r="F236" s="18" t="s">
        <v>679</v>
      </c>
      <c r="G236" s="16">
        <v>14500</v>
      </c>
      <c r="H236" s="16">
        <v>14500</v>
      </c>
      <c r="I236" s="11" t="s">
        <v>54</v>
      </c>
      <c r="J236" s="24" t="s">
        <v>680</v>
      </c>
      <c r="K236" s="11" t="s">
        <v>603</v>
      </c>
    </row>
    <row r="237" s="1" customFormat="1" ht="24" spans="1:11">
      <c r="A237" s="10">
        <f>IF(B237="","",COUNT($B$16:B237))</f>
        <v>202</v>
      </c>
      <c r="B237" s="17">
        <f>IF(E237="","",COUNT($E$16:E237))</f>
        <v>0</v>
      </c>
      <c r="C237" s="11" t="s">
        <v>681</v>
      </c>
      <c r="D237" s="11" t="s">
        <v>162</v>
      </c>
      <c r="E237" s="11" t="s">
        <v>94</v>
      </c>
      <c r="F237" s="18" t="s">
        <v>682</v>
      </c>
      <c r="G237" s="16">
        <v>100000</v>
      </c>
      <c r="H237" s="16">
        <v>100000</v>
      </c>
      <c r="I237" s="11" t="s">
        <v>54</v>
      </c>
      <c r="J237" s="24" t="s">
        <v>683</v>
      </c>
      <c r="K237" s="11" t="s">
        <v>684</v>
      </c>
    </row>
    <row r="238" s="1" customFormat="1" ht="24" spans="1:11">
      <c r="A238" s="10">
        <f>IF(B238="","",COUNT($B$16:B238))</f>
        <v>203</v>
      </c>
      <c r="B238" s="17">
        <f>IF(E238="","",COUNT($E$16:E238))</f>
        <v>0</v>
      </c>
      <c r="C238" s="11" t="s">
        <v>685</v>
      </c>
      <c r="D238" s="11" t="s">
        <v>162</v>
      </c>
      <c r="E238" s="11" t="s">
        <v>94</v>
      </c>
      <c r="F238" s="18" t="s">
        <v>686</v>
      </c>
      <c r="G238" s="16">
        <v>1000</v>
      </c>
      <c r="H238" s="16">
        <v>1000</v>
      </c>
      <c r="I238" s="11" t="s">
        <v>54</v>
      </c>
      <c r="J238" s="24" t="s">
        <v>467</v>
      </c>
      <c r="K238" s="11" t="s">
        <v>687</v>
      </c>
    </row>
    <row r="239" s="1" customFormat="1" ht="48" spans="1:11">
      <c r="A239" s="10">
        <f>IF(B239="","",COUNT($B$16:B239))</f>
        <v>204</v>
      </c>
      <c r="B239" s="17">
        <f>IF(E239="","",COUNT($E$16:E239))</f>
        <v>0</v>
      </c>
      <c r="C239" s="11" t="s">
        <v>688</v>
      </c>
      <c r="D239" s="11" t="s">
        <v>33</v>
      </c>
      <c r="E239" s="11" t="s">
        <v>65</v>
      </c>
      <c r="F239" s="18" t="s">
        <v>689</v>
      </c>
      <c r="G239" s="16">
        <v>56800</v>
      </c>
      <c r="H239" s="16">
        <v>56000</v>
      </c>
      <c r="I239" s="11" t="s">
        <v>54</v>
      </c>
      <c r="J239" s="24" t="s">
        <v>29</v>
      </c>
      <c r="K239" s="11" t="s">
        <v>65</v>
      </c>
    </row>
    <row r="240" s="1" customFormat="1" ht="24" spans="1:11">
      <c r="A240" s="10">
        <f>IF(B240="","",COUNT($B$16:B240))</f>
        <v>205</v>
      </c>
      <c r="B240" s="17">
        <f>IF(E240="","",COUNT($E$16:E240))</f>
        <v>0</v>
      </c>
      <c r="C240" s="11" t="s">
        <v>690</v>
      </c>
      <c r="D240" s="11" t="s">
        <v>33</v>
      </c>
      <c r="E240" s="11" t="s">
        <v>691</v>
      </c>
      <c r="F240" s="18" t="s">
        <v>692</v>
      </c>
      <c r="G240" s="16">
        <v>6000</v>
      </c>
      <c r="H240" s="16">
        <v>6000</v>
      </c>
      <c r="I240" s="11" t="s">
        <v>433</v>
      </c>
      <c r="J240" s="24" t="s">
        <v>55</v>
      </c>
      <c r="K240" s="11" t="s">
        <v>687</v>
      </c>
    </row>
    <row r="241" s="1" customFormat="1" ht="48" spans="1:11">
      <c r="A241" s="10">
        <f>IF(B241="","",COUNT($B$16:B241))</f>
        <v>206</v>
      </c>
      <c r="B241" s="17">
        <f>IF(E241="","",COUNT($E$16:E241))</f>
        <v>0</v>
      </c>
      <c r="C241" s="11" t="s">
        <v>693</v>
      </c>
      <c r="D241" s="11" t="s">
        <v>117</v>
      </c>
      <c r="E241" s="11" t="s">
        <v>694</v>
      </c>
      <c r="F241" s="18" t="s">
        <v>695</v>
      </c>
      <c r="G241" s="16">
        <v>15000</v>
      </c>
      <c r="H241" s="16">
        <v>15000</v>
      </c>
      <c r="I241" s="11" t="s">
        <v>54</v>
      </c>
      <c r="J241" s="24" t="s">
        <v>55</v>
      </c>
      <c r="K241" s="11" t="s">
        <v>687</v>
      </c>
    </row>
    <row r="242" s="1" customFormat="1" ht="60" spans="1:11">
      <c r="A242" s="10">
        <f>IF(B242="","",COUNT($B$16:B242))</f>
        <v>207</v>
      </c>
      <c r="B242" s="17">
        <f>IF(E242="","",COUNT($E$16:E242))</f>
        <v>0</v>
      </c>
      <c r="C242" s="11" t="s">
        <v>696</v>
      </c>
      <c r="D242" s="11" t="s">
        <v>117</v>
      </c>
      <c r="E242" s="11" t="s">
        <v>697</v>
      </c>
      <c r="F242" s="18" t="s">
        <v>698</v>
      </c>
      <c r="G242" s="16">
        <v>20000</v>
      </c>
      <c r="H242" s="16">
        <v>20000</v>
      </c>
      <c r="I242" s="11" t="s">
        <v>54</v>
      </c>
      <c r="J242" s="24" t="s">
        <v>55</v>
      </c>
      <c r="K242" s="11" t="s">
        <v>699</v>
      </c>
    </row>
    <row r="243" s="1" customFormat="1" ht="36" spans="1:11">
      <c r="A243" s="10">
        <f>IF(B243="","",COUNT($B$16:B243))</f>
        <v>208</v>
      </c>
      <c r="B243" s="17">
        <f>IF(E243="","",COUNT($E$16:E243))</f>
        <v>0</v>
      </c>
      <c r="C243" s="11" t="s">
        <v>700</v>
      </c>
      <c r="D243" s="11" t="s">
        <v>117</v>
      </c>
      <c r="E243" s="11" t="s">
        <v>701</v>
      </c>
      <c r="F243" s="18" t="s">
        <v>702</v>
      </c>
      <c r="G243" s="16">
        <v>10000</v>
      </c>
      <c r="H243" s="16">
        <v>10000</v>
      </c>
      <c r="I243" s="11" t="s">
        <v>54</v>
      </c>
      <c r="J243" s="24" t="s">
        <v>55</v>
      </c>
      <c r="K243" s="11" t="s">
        <v>699</v>
      </c>
    </row>
    <row r="244" s="1" customFormat="1" ht="36" spans="1:11">
      <c r="A244" s="10">
        <f>IF(B244="","",COUNT($B$16:B244))</f>
        <v>209</v>
      </c>
      <c r="B244" s="17">
        <f>IF(E244="","",COUNT($E$16:E244))</f>
        <v>0</v>
      </c>
      <c r="C244" s="11" t="s">
        <v>703</v>
      </c>
      <c r="D244" s="11" t="s">
        <v>33</v>
      </c>
      <c r="E244" s="11" t="s">
        <v>704</v>
      </c>
      <c r="F244" s="18" t="s">
        <v>705</v>
      </c>
      <c r="G244" s="16">
        <v>15000</v>
      </c>
      <c r="H244" s="16">
        <v>15000</v>
      </c>
      <c r="I244" s="11" t="s">
        <v>42</v>
      </c>
      <c r="J244" s="24" t="s">
        <v>55</v>
      </c>
      <c r="K244" s="11" t="s">
        <v>107</v>
      </c>
    </row>
    <row r="245" s="1" customFormat="1" ht="36" spans="1:11">
      <c r="A245" s="10">
        <f>IF(B245="","",COUNT($B$16:B245))</f>
        <v>210</v>
      </c>
      <c r="B245" s="17">
        <f>IF(E245="","",COUNT($E$16:E245))</f>
        <v>0</v>
      </c>
      <c r="C245" s="11" t="s">
        <v>706</v>
      </c>
      <c r="D245" s="11" t="s">
        <v>396</v>
      </c>
      <c r="E245" s="11" t="s">
        <v>431</v>
      </c>
      <c r="F245" s="18" t="s">
        <v>707</v>
      </c>
      <c r="G245" s="16">
        <v>9172</v>
      </c>
      <c r="H245" s="16">
        <v>9172</v>
      </c>
      <c r="I245" s="11" t="s">
        <v>433</v>
      </c>
      <c r="J245" s="24" t="s">
        <v>628</v>
      </c>
      <c r="K245" s="11" t="s">
        <v>708</v>
      </c>
    </row>
    <row r="246" s="1" customFormat="1" ht="36" spans="1:11">
      <c r="A246" s="10">
        <f>IF(B246="","",COUNT($B$16:B246))</f>
        <v>211</v>
      </c>
      <c r="B246" s="17">
        <f>IF(E246="","",COUNT($E$16:E246))</f>
        <v>0</v>
      </c>
      <c r="C246" s="11" t="s">
        <v>709</v>
      </c>
      <c r="D246" s="11" t="s">
        <v>710</v>
      </c>
      <c r="E246" s="11" t="s">
        <v>711</v>
      </c>
      <c r="F246" s="18" t="s">
        <v>712</v>
      </c>
      <c r="G246" s="16">
        <v>42000</v>
      </c>
      <c r="H246" s="16">
        <v>42000</v>
      </c>
      <c r="I246" s="11" t="s">
        <v>54</v>
      </c>
      <c r="J246" s="24" t="s">
        <v>713</v>
      </c>
      <c r="K246" s="11" t="s">
        <v>599</v>
      </c>
    </row>
    <row r="247" s="1" customFormat="1" spans="1:11">
      <c r="A247" s="10" t="str">
        <f>IF(B247="","",COUNT($B$16:B247))</f>
        <v/>
      </c>
      <c r="B247" s="17" t="str">
        <f>IF(E247="","",COUNT($E$16:E247))</f>
        <v/>
      </c>
      <c r="C247" s="9" t="s">
        <v>714</v>
      </c>
      <c r="D247" s="9"/>
      <c r="E247" s="9"/>
      <c r="F247" s="9">
        <f>COUNT(B248:B277)</f>
        <v>30</v>
      </c>
      <c r="G247" s="15">
        <v>299830</v>
      </c>
      <c r="H247" s="15">
        <v>291403</v>
      </c>
      <c r="I247" s="9"/>
      <c r="J247" s="9"/>
      <c r="K247" s="9"/>
    </row>
    <row r="248" s="1" customFormat="1" ht="36" spans="1:11">
      <c r="A248" s="10">
        <f>IF(B248="","",COUNT($B$16:B248))</f>
        <v>212</v>
      </c>
      <c r="B248" s="17">
        <f>IF(E248="","",COUNT($E$16:E248))</f>
        <v>0</v>
      </c>
      <c r="C248" s="11" t="s">
        <v>715</v>
      </c>
      <c r="D248" s="11" t="s">
        <v>33</v>
      </c>
      <c r="E248" s="11" t="s">
        <v>716</v>
      </c>
      <c r="F248" s="18" t="s">
        <v>717</v>
      </c>
      <c r="G248" s="16">
        <v>5000</v>
      </c>
      <c r="H248" s="16">
        <v>5000</v>
      </c>
      <c r="I248" s="11" t="s">
        <v>145</v>
      </c>
      <c r="J248" s="24" t="s">
        <v>55</v>
      </c>
      <c r="K248" s="11" t="s">
        <v>718</v>
      </c>
    </row>
    <row r="249" s="1" customFormat="1" ht="24" spans="1:11">
      <c r="A249" s="10">
        <f>IF(B249="","",COUNT($B$16:B249))</f>
        <v>213</v>
      </c>
      <c r="B249" s="17">
        <f>IF(E249="","",COUNT($E$16:E249))</f>
        <v>0</v>
      </c>
      <c r="C249" s="11" t="s">
        <v>719</v>
      </c>
      <c r="D249" s="11" t="s">
        <v>33</v>
      </c>
      <c r="E249" s="11" t="s">
        <v>410</v>
      </c>
      <c r="F249" s="18" t="s">
        <v>720</v>
      </c>
      <c r="G249" s="16">
        <v>34000</v>
      </c>
      <c r="H249" s="16">
        <v>34000</v>
      </c>
      <c r="I249" s="11" t="s">
        <v>54</v>
      </c>
      <c r="J249" s="24" t="s">
        <v>55</v>
      </c>
      <c r="K249" s="11" t="s">
        <v>721</v>
      </c>
    </row>
    <row r="250" s="1" customFormat="1" ht="36" spans="1:11">
      <c r="A250" s="10">
        <f>IF(B250="","",COUNT($B$16:B250))</f>
        <v>214</v>
      </c>
      <c r="B250" s="17">
        <f>IF(E250="","",COUNT($E$16:E250))</f>
        <v>0</v>
      </c>
      <c r="C250" s="11" t="s">
        <v>722</v>
      </c>
      <c r="D250" s="11" t="s">
        <v>33</v>
      </c>
      <c r="E250" s="11" t="s">
        <v>410</v>
      </c>
      <c r="F250" s="18" t="s">
        <v>723</v>
      </c>
      <c r="G250" s="16">
        <v>12000</v>
      </c>
      <c r="H250" s="16">
        <v>12000</v>
      </c>
      <c r="I250" s="11" t="s">
        <v>54</v>
      </c>
      <c r="J250" s="24" t="s">
        <v>55</v>
      </c>
      <c r="K250" s="11" t="s">
        <v>721</v>
      </c>
    </row>
    <row r="251" s="1" customFormat="1" ht="24" spans="1:11">
      <c r="A251" s="10">
        <f>IF(B251="","",COUNT($B$16:B251))</f>
        <v>215</v>
      </c>
      <c r="B251" s="17">
        <f>IF(E251="","",COUNT($E$16:E251))</f>
        <v>0</v>
      </c>
      <c r="C251" s="11" t="s">
        <v>724</v>
      </c>
      <c r="D251" s="11" t="s">
        <v>33</v>
      </c>
      <c r="E251" s="11" t="s">
        <v>410</v>
      </c>
      <c r="F251" s="18" t="s">
        <v>725</v>
      </c>
      <c r="G251" s="16">
        <v>4000</v>
      </c>
      <c r="H251" s="16">
        <v>4000</v>
      </c>
      <c r="I251" s="11" t="s">
        <v>54</v>
      </c>
      <c r="J251" s="24" t="s">
        <v>55</v>
      </c>
      <c r="K251" s="11" t="s">
        <v>721</v>
      </c>
    </row>
    <row r="252" s="1" customFormat="1" ht="24" spans="1:11">
      <c r="A252" s="10">
        <f>IF(B252="","",COUNT($B$16:B252))</f>
        <v>216</v>
      </c>
      <c r="B252" s="17">
        <f>IF(E252="","",COUNT($E$16:E252))</f>
        <v>0</v>
      </c>
      <c r="C252" s="11" t="s">
        <v>726</v>
      </c>
      <c r="D252" s="11" t="s">
        <v>33</v>
      </c>
      <c r="E252" s="11" t="s">
        <v>727</v>
      </c>
      <c r="F252" s="18" t="s">
        <v>728</v>
      </c>
      <c r="G252" s="16">
        <v>20000</v>
      </c>
      <c r="H252" s="16">
        <v>20000</v>
      </c>
      <c r="I252" s="11" t="s">
        <v>54</v>
      </c>
      <c r="J252" s="24" t="s">
        <v>55</v>
      </c>
      <c r="K252" s="11" t="s">
        <v>388</v>
      </c>
    </row>
    <row r="253" s="1" customFormat="1" ht="24" spans="1:11">
      <c r="A253" s="10">
        <f>IF(B253="","",COUNT($B$16:B253))</f>
        <v>217</v>
      </c>
      <c r="B253" s="17">
        <f>IF(E253="","",COUNT($E$16:E253))</f>
        <v>0</v>
      </c>
      <c r="C253" s="11" t="s">
        <v>729</v>
      </c>
      <c r="D253" s="11" t="s">
        <v>33</v>
      </c>
      <c r="E253" s="11" t="s">
        <v>727</v>
      </c>
      <c r="F253" s="18" t="s">
        <v>730</v>
      </c>
      <c r="G253" s="16">
        <v>15000</v>
      </c>
      <c r="H253" s="16">
        <v>15000</v>
      </c>
      <c r="I253" s="11" t="s">
        <v>54</v>
      </c>
      <c r="J253" s="24" t="s">
        <v>55</v>
      </c>
      <c r="K253" s="11" t="s">
        <v>388</v>
      </c>
    </row>
    <row r="254" s="1" customFormat="1" ht="36" spans="1:11">
      <c r="A254" s="10">
        <f>IF(B254="","",COUNT($B$16:B254))</f>
        <v>218</v>
      </c>
      <c r="B254" s="17">
        <f>IF(E254="","",COUNT($E$16:E254))</f>
        <v>0</v>
      </c>
      <c r="C254" s="11" t="s">
        <v>731</v>
      </c>
      <c r="D254" s="11" t="s">
        <v>162</v>
      </c>
      <c r="E254" s="11" t="s">
        <v>732</v>
      </c>
      <c r="F254" s="18" t="s">
        <v>733</v>
      </c>
      <c r="G254" s="16">
        <v>12000</v>
      </c>
      <c r="H254" s="16">
        <v>6573</v>
      </c>
      <c r="I254" s="11" t="s">
        <v>734</v>
      </c>
      <c r="J254" s="24" t="s">
        <v>490</v>
      </c>
      <c r="K254" s="11" t="s">
        <v>735</v>
      </c>
    </row>
    <row r="255" s="1" customFormat="1" ht="60" spans="1:11">
      <c r="A255" s="10">
        <f>IF(B255="","",COUNT($B$16:B255))</f>
        <v>219</v>
      </c>
      <c r="B255" s="17">
        <f>IF(E255="","",COUNT($E$16:E255))</f>
        <v>0</v>
      </c>
      <c r="C255" s="11" t="s">
        <v>736</v>
      </c>
      <c r="D255" s="11" t="s">
        <v>162</v>
      </c>
      <c r="E255" s="11" t="s">
        <v>269</v>
      </c>
      <c r="F255" s="18" t="s">
        <v>737</v>
      </c>
      <c r="G255" s="16">
        <v>1100</v>
      </c>
      <c r="H255" s="16">
        <v>1100</v>
      </c>
      <c r="I255" s="11" t="s">
        <v>738</v>
      </c>
      <c r="J255" s="24" t="s">
        <v>490</v>
      </c>
      <c r="K255" s="11" t="s">
        <v>477</v>
      </c>
    </row>
    <row r="256" s="1" customFormat="1" ht="24" spans="1:11">
      <c r="A256" s="10">
        <f>IF(B256="","",COUNT($B$16:B256))</f>
        <v>220</v>
      </c>
      <c r="B256" s="17">
        <f>IF(E256="","",COUNT($E$16:E256))</f>
        <v>0</v>
      </c>
      <c r="C256" s="11" t="s">
        <v>739</v>
      </c>
      <c r="D256" s="11" t="s">
        <v>33</v>
      </c>
      <c r="E256" s="11" t="s">
        <v>26</v>
      </c>
      <c r="F256" s="18" t="s">
        <v>740</v>
      </c>
      <c r="G256" s="16">
        <v>1800</v>
      </c>
      <c r="H256" s="16">
        <v>1800</v>
      </c>
      <c r="I256" s="11" t="s">
        <v>151</v>
      </c>
      <c r="J256" s="24" t="s">
        <v>512</v>
      </c>
      <c r="K256" s="11" t="s">
        <v>741</v>
      </c>
    </row>
    <row r="257" s="1" customFormat="1" ht="24" spans="1:11">
      <c r="A257" s="10">
        <f>IF(B257="","",COUNT($B$16:B257))</f>
        <v>221</v>
      </c>
      <c r="B257" s="17">
        <f>IF(E257="","",COUNT($E$16:E257))</f>
        <v>0</v>
      </c>
      <c r="C257" s="11" t="s">
        <v>742</v>
      </c>
      <c r="D257" s="11" t="s">
        <v>332</v>
      </c>
      <c r="E257" s="11" t="s">
        <v>743</v>
      </c>
      <c r="F257" s="18" t="s">
        <v>744</v>
      </c>
      <c r="G257" s="11">
        <v>500</v>
      </c>
      <c r="H257" s="11">
        <v>500</v>
      </c>
      <c r="I257" s="11" t="s">
        <v>151</v>
      </c>
      <c r="J257" s="24" t="s">
        <v>335</v>
      </c>
      <c r="K257" s="11" t="s">
        <v>745</v>
      </c>
    </row>
    <row r="258" s="1" customFormat="1" ht="24" spans="1:11">
      <c r="A258" s="10">
        <f>IF(B258="","",COUNT($B$16:B258))</f>
        <v>222</v>
      </c>
      <c r="B258" s="17">
        <f>IF(E258="","",COUNT($E$16:E258))</f>
        <v>0</v>
      </c>
      <c r="C258" s="11" t="s">
        <v>746</v>
      </c>
      <c r="D258" s="11" t="s">
        <v>332</v>
      </c>
      <c r="E258" s="11" t="s">
        <v>747</v>
      </c>
      <c r="F258" s="18" t="s">
        <v>748</v>
      </c>
      <c r="G258" s="16">
        <v>5000</v>
      </c>
      <c r="H258" s="16">
        <v>5000</v>
      </c>
      <c r="I258" s="11" t="s">
        <v>151</v>
      </c>
      <c r="J258" s="24" t="s">
        <v>335</v>
      </c>
      <c r="K258" s="11" t="s">
        <v>745</v>
      </c>
    </row>
    <row r="259" s="1" customFormat="1" ht="60" spans="1:11">
      <c r="A259" s="10">
        <f>IF(B259="","",COUNT($B$16:B259))</f>
        <v>223</v>
      </c>
      <c r="B259" s="17">
        <f>IF(E259="","",COUNT($E$16:E259))</f>
        <v>0</v>
      </c>
      <c r="C259" s="11" t="s">
        <v>749</v>
      </c>
      <c r="D259" s="11" t="s">
        <v>332</v>
      </c>
      <c r="E259" s="11" t="s">
        <v>750</v>
      </c>
      <c r="F259" s="18" t="s">
        <v>751</v>
      </c>
      <c r="G259" s="16">
        <v>6000</v>
      </c>
      <c r="H259" s="16">
        <v>6000</v>
      </c>
      <c r="I259" s="11" t="s">
        <v>151</v>
      </c>
      <c r="J259" s="24" t="s">
        <v>335</v>
      </c>
      <c r="K259" s="11" t="s">
        <v>336</v>
      </c>
    </row>
    <row r="260" s="1" customFormat="1" ht="48" spans="1:11">
      <c r="A260" s="10">
        <f>IF(B260="","",COUNT($B$16:B260))</f>
        <v>224</v>
      </c>
      <c r="B260" s="17">
        <f>IF(E260="","",COUNT($E$16:E260))</f>
        <v>0</v>
      </c>
      <c r="C260" s="11" t="s">
        <v>752</v>
      </c>
      <c r="D260" s="11" t="s">
        <v>332</v>
      </c>
      <c r="E260" s="11" t="s">
        <v>753</v>
      </c>
      <c r="F260" s="18" t="s">
        <v>334</v>
      </c>
      <c r="G260" s="16">
        <v>6000</v>
      </c>
      <c r="H260" s="16">
        <v>6000</v>
      </c>
      <c r="I260" s="11" t="s">
        <v>151</v>
      </c>
      <c r="J260" s="24" t="s">
        <v>335</v>
      </c>
      <c r="K260" s="11" t="s">
        <v>336</v>
      </c>
    </row>
    <row r="261" s="1" customFormat="1" ht="36" spans="1:11">
      <c r="A261" s="10">
        <f>IF(B261="","",COUNT($B$16:B261))</f>
        <v>225</v>
      </c>
      <c r="B261" s="17">
        <f>IF(E261="","",COUNT($E$16:E261))</f>
        <v>0</v>
      </c>
      <c r="C261" s="11" t="s">
        <v>754</v>
      </c>
      <c r="D261" s="11" t="s">
        <v>33</v>
      </c>
      <c r="E261" s="11" t="s">
        <v>755</v>
      </c>
      <c r="F261" s="18" t="s">
        <v>756</v>
      </c>
      <c r="G261" s="16">
        <v>12000</v>
      </c>
      <c r="H261" s="16">
        <v>12000</v>
      </c>
      <c r="I261" s="11" t="s">
        <v>216</v>
      </c>
      <c r="J261" s="24" t="s">
        <v>633</v>
      </c>
      <c r="K261" s="11" t="s">
        <v>477</v>
      </c>
    </row>
    <row r="262" s="1" customFormat="1" ht="24" spans="1:11">
      <c r="A262" s="10">
        <f>IF(B262="","",COUNT($B$16:B262))</f>
        <v>226</v>
      </c>
      <c r="B262" s="17">
        <f>IF(E262="","",COUNT($E$16:E262))</f>
        <v>0</v>
      </c>
      <c r="C262" s="11" t="s">
        <v>757</v>
      </c>
      <c r="D262" s="11" t="s">
        <v>33</v>
      </c>
      <c r="E262" s="11" t="s">
        <v>126</v>
      </c>
      <c r="F262" s="18" t="s">
        <v>758</v>
      </c>
      <c r="G262" s="16">
        <v>100000</v>
      </c>
      <c r="H262" s="16">
        <v>100000</v>
      </c>
      <c r="I262" s="11" t="s">
        <v>54</v>
      </c>
      <c r="J262" s="24" t="s">
        <v>128</v>
      </c>
      <c r="K262" s="11" t="s">
        <v>129</v>
      </c>
    </row>
    <row r="263" s="1" customFormat="1" ht="24" spans="1:11">
      <c r="A263" s="10">
        <f>IF(B263="","",COUNT($B$16:B263))</f>
        <v>227</v>
      </c>
      <c r="B263" s="17">
        <f>IF(E263="","",COUNT($E$16:E263))</f>
        <v>0</v>
      </c>
      <c r="C263" s="11" t="s">
        <v>759</v>
      </c>
      <c r="D263" s="11" t="s">
        <v>33</v>
      </c>
      <c r="E263" s="11" t="s">
        <v>26</v>
      </c>
      <c r="F263" s="18" t="s">
        <v>760</v>
      </c>
      <c r="G263" s="11">
        <v>800</v>
      </c>
      <c r="H263" s="11">
        <v>800</v>
      </c>
      <c r="I263" s="11" t="s">
        <v>151</v>
      </c>
      <c r="J263" s="24" t="s">
        <v>55</v>
      </c>
      <c r="K263" s="11" t="s">
        <v>477</v>
      </c>
    </row>
    <row r="264" s="1" customFormat="1" ht="36" spans="1:11">
      <c r="A264" s="10">
        <f>IF(B264="","",COUNT($B$16:B264))</f>
        <v>228</v>
      </c>
      <c r="B264" s="17">
        <f>IF(E264="","",COUNT($E$16:E264))</f>
        <v>0</v>
      </c>
      <c r="C264" s="11" t="s">
        <v>761</v>
      </c>
      <c r="D264" s="11" t="s">
        <v>33</v>
      </c>
      <c r="E264" s="11" t="s">
        <v>137</v>
      </c>
      <c r="F264" s="18" t="s">
        <v>762</v>
      </c>
      <c r="G264" s="16">
        <v>1000</v>
      </c>
      <c r="H264" s="16">
        <v>1000</v>
      </c>
      <c r="I264" s="11" t="s">
        <v>151</v>
      </c>
      <c r="J264" s="24" t="s">
        <v>55</v>
      </c>
      <c r="K264" s="11" t="s">
        <v>477</v>
      </c>
    </row>
    <row r="265" s="1" customFormat="1" ht="24" spans="1:11">
      <c r="A265" s="10">
        <f>IF(B265="","",COUNT($B$16:B265))</f>
        <v>229</v>
      </c>
      <c r="B265" s="17">
        <f>IF(E265="","",COUNT($E$16:E265))</f>
        <v>0</v>
      </c>
      <c r="C265" s="11" t="s">
        <v>763</v>
      </c>
      <c r="D265" s="11" t="s">
        <v>332</v>
      </c>
      <c r="E265" s="11" t="s">
        <v>764</v>
      </c>
      <c r="F265" s="18" t="s">
        <v>765</v>
      </c>
      <c r="G265" s="11">
        <v>500</v>
      </c>
      <c r="H265" s="11">
        <v>500</v>
      </c>
      <c r="I265" s="11" t="s">
        <v>766</v>
      </c>
      <c r="J265" s="24" t="s">
        <v>335</v>
      </c>
      <c r="K265" s="11" t="s">
        <v>477</v>
      </c>
    </row>
    <row r="266" s="1" customFormat="1" ht="24" spans="1:11">
      <c r="A266" s="10">
        <f>IF(B266="","",COUNT($B$16:B266))</f>
        <v>230</v>
      </c>
      <c r="B266" s="17">
        <f>IF(E266="","",COUNT($E$16:E266))</f>
        <v>0</v>
      </c>
      <c r="C266" s="11" t="s">
        <v>767</v>
      </c>
      <c r="D266" s="11" t="s">
        <v>33</v>
      </c>
      <c r="E266" s="11" t="s">
        <v>768</v>
      </c>
      <c r="F266" s="18" t="s">
        <v>765</v>
      </c>
      <c r="G266" s="11">
        <v>500</v>
      </c>
      <c r="H266" s="11">
        <v>500</v>
      </c>
      <c r="I266" s="11" t="s">
        <v>766</v>
      </c>
      <c r="J266" s="24" t="s">
        <v>55</v>
      </c>
      <c r="K266" s="11" t="s">
        <v>477</v>
      </c>
    </row>
    <row r="267" s="1" customFormat="1" ht="48" spans="1:11">
      <c r="A267" s="10">
        <f>IF(B267="","",COUNT($B$16:B267))</f>
        <v>231</v>
      </c>
      <c r="B267" s="17">
        <v>0</v>
      </c>
      <c r="C267" s="11" t="s">
        <v>769</v>
      </c>
      <c r="D267" s="11" t="s">
        <v>33</v>
      </c>
      <c r="E267" s="11" t="s">
        <v>770</v>
      </c>
      <c r="F267" s="18" t="s">
        <v>771</v>
      </c>
      <c r="G267" s="11">
        <v>1000</v>
      </c>
      <c r="H267" s="11">
        <v>1000</v>
      </c>
      <c r="I267" s="11" t="s">
        <v>92</v>
      </c>
      <c r="J267" s="24" t="s">
        <v>772</v>
      </c>
      <c r="K267" s="11" t="s">
        <v>477</v>
      </c>
    </row>
    <row r="268" s="1" customFormat="1" ht="60" spans="1:11">
      <c r="A268" s="10">
        <f>IF(B268="","",COUNT($B$16:B268))</f>
        <v>232</v>
      </c>
      <c r="B268" s="17">
        <f>IF(E268="","",COUNT($E$16:E268))</f>
        <v>0</v>
      </c>
      <c r="C268" s="11" t="s">
        <v>773</v>
      </c>
      <c r="D268" s="11" t="s">
        <v>162</v>
      </c>
      <c r="E268" s="11" t="s">
        <v>774</v>
      </c>
      <c r="F268" s="18" t="s">
        <v>775</v>
      </c>
      <c r="G268" s="16">
        <v>10000</v>
      </c>
      <c r="H268" s="16">
        <v>10000</v>
      </c>
      <c r="I268" s="11" t="s">
        <v>54</v>
      </c>
      <c r="J268" s="24" t="s">
        <v>55</v>
      </c>
      <c r="K268" s="11" t="s">
        <v>477</v>
      </c>
    </row>
    <row r="269" s="1" customFormat="1" ht="45" customHeight="1" spans="1:11">
      <c r="A269" s="10">
        <f>IF(B269="","",COUNT($B$16:B269))</f>
        <v>233</v>
      </c>
      <c r="B269" s="17">
        <f>IF(E269="","",COUNT($E$16:E269))</f>
        <v>0</v>
      </c>
      <c r="C269" s="11" t="s">
        <v>776</v>
      </c>
      <c r="D269" s="11" t="s">
        <v>33</v>
      </c>
      <c r="E269" s="11" t="s">
        <v>61</v>
      </c>
      <c r="F269" s="18" t="s">
        <v>777</v>
      </c>
      <c r="G269" s="16">
        <v>6000</v>
      </c>
      <c r="H269" s="16">
        <v>6000</v>
      </c>
      <c r="I269" s="11" t="s">
        <v>141</v>
      </c>
      <c r="J269" s="24" t="s">
        <v>778</v>
      </c>
      <c r="K269" s="11" t="s">
        <v>477</v>
      </c>
    </row>
    <row r="270" s="1" customFormat="1" ht="24" spans="1:11">
      <c r="A270" s="10">
        <f>IF(B270="","",COUNT($B$16:B270))</f>
        <v>234</v>
      </c>
      <c r="B270" s="17">
        <f>IF(E270="","",COUNT($E$16:E270))</f>
        <v>0</v>
      </c>
      <c r="C270" s="11" t="s">
        <v>779</v>
      </c>
      <c r="D270" s="11" t="s">
        <v>33</v>
      </c>
      <c r="E270" s="11" t="s">
        <v>61</v>
      </c>
      <c r="F270" s="18" t="s">
        <v>780</v>
      </c>
      <c r="G270" s="11">
        <v>500</v>
      </c>
      <c r="H270" s="11">
        <v>500</v>
      </c>
      <c r="I270" s="11" t="s">
        <v>151</v>
      </c>
      <c r="J270" s="24" t="s">
        <v>483</v>
      </c>
      <c r="K270" s="11" t="s">
        <v>477</v>
      </c>
    </row>
    <row r="271" s="1" customFormat="1" ht="36" spans="1:11">
      <c r="A271" s="10">
        <f>IF(B271="","",COUNT($B$16:B271))</f>
        <v>235</v>
      </c>
      <c r="B271" s="17">
        <f>IF(E271="","",COUNT($E$16:E271))</f>
        <v>0</v>
      </c>
      <c r="C271" s="11" t="s">
        <v>781</v>
      </c>
      <c r="D271" s="11" t="s">
        <v>33</v>
      </c>
      <c r="E271" s="11" t="s">
        <v>61</v>
      </c>
      <c r="F271" s="18" t="s">
        <v>782</v>
      </c>
      <c r="G271" s="11">
        <v>500</v>
      </c>
      <c r="H271" s="11">
        <v>500</v>
      </c>
      <c r="I271" s="11" t="s">
        <v>151</v>
      </c>
      <c r="J271" s="24" t="s">
        <v>483</v>
      </c>
      <c r="K271" s="11" t="s">
        <v>477</v>
      </c>
    </row>
    <row r="272" s="1" customFormat="1" ht="24" spans="1:11">
      <c r="A272" s="10">
        <f>IF(B272="","",COUNT($B$16:B272))</f>
        <v>236</v>
      </c>
      <c r="B272" s="17">
        <f>IF(E272="","",COUNT($E$16:E272))</f>
        <v>0</v>
      </c>
      <c r="C272" s="11" t="s">
        <v>783</v>
      </c>
      <c r="D272" s="11" t="s">
        <v>33</v>
      </c>
      <c r="E272" s="11" t="s">
        <v>61</v>
      </c>
      <c r="F272" s="18" t="s">
        <v>784</v>
      </c>
      <c r="G272" s="11">
        <v>500</v>
      </c>
      <c r="H272" s="11">
        <v>500</v>
      </c>
      <c r="I272" s="11" t="s">
        <v>54</v>
      </c>
      <c r="J272" s="24" t="s">
        <v>778</v>
      </c>
      <c r="K272" s="11" t="s">
        <v>599</v>
      </c>
    </row>
    <row r="273" s="1" customFormat="1" ht="36" spans="1:11">
      <c r="A273" s="10">
        <f>IF(B273="","",COUNT($B$16:B273))</f>
        <v>237</v>
      </c>
      <c r="B273" s="17">
        <f>IF(E273="","",COUNT($E$16:E273))</f>
        <v>0</v>
      </c>
      <c r="C273" s="11" t="s">
        <v>785</v>
      </c>
      <c r="D273" s="11" t="s">
        <v>33</v>
      </c>
      <c r="E273" s="11" t="s">
        <v>61</v>
      </c>
      <c r="F273" s="18" t="s">
        <v>786</v>
      </c>
      <c r="G273" s="16">
        <v>1000</v>
      </c>
      <c r="H273" s="16">
        <v>1000</v>
      </c>
      <c r="I273" s="11" t="s">
        <v>141</v>
      </c>
      <c r="J273" s="24" t="s">
        <v>483</v>
      </c>
      <c r="K273" s="11" t="s">
        <v>477</v>
      </c>
    </row>
    <row r="274" s="1" customFormat="1" ht="24" spans="1:11">
      <c r="A274" s="10">
        <f>IF(B274="","",COUNT($B$16:B274))</f>
        <v>238</v>
      </c>
      <c r="B274" s="17">
        <f>IF(E274="","",COUNT($E$16:E274))</f>
        <v>0</v>
      </c>
      <c r="C274" s="11" t="s">
        <v>787</v>
      </c>
      <c r="D274" s="11" t="s">
        <v>33</v>
      </c>
      <c r="E274" s="11" t="s">
        <v>137</v>
      </c>
      <c r="F274" s="18" t="s">
        <v>788</v>
      </c>
      <c r="G274" s="16">
        <v>7000</v>
      </c>
      <c r="H274" s="16">
        <v>7000</v>
      </c>
      <c r="I274" s="11" t="s">
        <v>36</v>
      </c>
      <c r="J274" s="24" t="s">
        <v>789</v>
      </c>
      <c r="K274" s="11" t="s">
        <v>790</v>
      </c>
    </row>
    <row r="275" s="1" customFormat="1" ht="36" spans="1:11">
      <c r="A275" s="10">
        <f>IF(B275="","",COUNT($B$16:B275))</f>
        <v>239</v>
      </c>
      <c r="B275" s="17">
        <f>IF(E275="","",COUNT($E$16:E275))</f>
        <v>0</v>
      </c>
      <c r="C275" s="11" t="s">
        <v>791</v>
      </c>
      <c r="D275" s="11" t="s">
        <v>162</v>
      </c>
      <c r="E275" s="11" t="s">
        <v>792</v>
      </c>
      <c r="F275" s="18" t="s">
        <v>793</v>
      </c>
      <c r="G275" s="16">
        <v>15000</v>
      </c>
      <c r="H275" s="16">
        <v>12000</v>
      </c>
      <c r="I275" s="11" t="s">
        <v>54</v>
      </c>
      <c r="J275" s="24" t="s">
        <v>794</v>
      </c>
      <c r="K275" s="11" t="s">
        <v>795</v>
      </c>
    </row>
    <row r="276" s="1" customFormat="1" ht="36" spans="1:11">
      <c r="A276" s="10">
        <f>IF(B276="","",COUNT($B$16:B276))</f>
        <v>240</v>
      </c>
      <c r="B276" s="17">
        <v>0</v>
      </c>
      <c r="C276" s="11" t="s">
        <v>796</v>
      </c>
      <c r="D276" s="11" t="s">
        <v>33</v>
      </c>
      <c r="E276" s="11" t="s">
        <v>797</v>
      </c>
      <c r="F276" s="18" t="s">
        <v>798</v>
      </c>
      <c r="G276" s="16">
        <v>1000</v>
      </c>
      <c r="H276" s="16">
        <v>1000</v>
      </c>
      <c r="I276" s="11" t="s">
        <v>54</v>
      </c>
      <c r="J276" s="24" t="s">
        <v>55</v>
      </c>
      <c r="K276" s="11" t="s">
        <v>477</v>
      </c>
    </row>
    <row r="277" s="1" customFormat="1" ht="24" spans="1:11">
      <c r="A277" s="10">
        <f>IF(B277="","",COUNT($B$16:B277))</f>
        <v>241</v>
      </c>
      <c r="B277" s="17">
        <v>0</v>
      </c>
      <c r="C277" s="11" t="s">
        <v>799</v>
      </c>
      <c r="D277" s="11" t="s">
        <v>162</v>
      </c>
      <c r="E277" s="11" t="s">
        <v>800</v>
      </c>
      <c r="F277" s="18" t="s">
        <v>801</v>
      </c>
      <c r="G277" s="16">
        <v>5000</v>
      </c>
      <c r="H277" s="16">
        <v>5000</v>
      </c>
      <c r="I277" s="11" t="s">
        <v>54</v>
      </c>
      <c r="J277" s="24" t="s">
        <v>55</v>
      </c>
      <c r="K277" s="11" t="s">
        <v>477</v>
      </c>
    </row>
    <row r="278" s="1" customFormat="1" spans="1:11">
      <c r="A278" s="10" t="str">
        <f>IF(B278="","",COUNT($B$16:B278))</f>
        <v/>
      </c>
      <c r="B278" s="17" t="str">
        <f>IF(E278="","",COUNT($E$16:E278))</f>
        <v/>
      </c>
      <c r="C278" s="9" t="s">
        <v>802</v>
      </c>
      <c r="D278" s="9"/>
      <c r="E278" s="9"/>
      <c r="F278" s="9">
        <f>F279+F304+F321+F346+F361</f>
        <v>79</v>
      </c>
      <c r="G278" s="15">
        <v>1437178</v>
      </c>
      <c r="H278" s="15">
        <f>H279+H304+H321+H346+H361</f>
        <v>1065494.76</v>
      </c>
      <c r="I278" s="9"/>
      <c r="J278" s="23"/>
      <c r="K278" s="9"/>
    </row>
    <row r="279" s="1" customFormat="1" spans="1:11">
      <c r="A279" s="10" t="str">
        <f>IF(B279="","",COUNT($B$16:B279))</f>
        <v/>
      </c>
      <c r="B279" s="17" t="str">
        <f>IF(E279="","",COUNT($E$16:E279))</f>
        <v/>
      </c>
      <c r="C279" s="9" t="s">
        <v>803</v>
      </c>
      <c r="D279" s="9"/>
      <c r="E279" s="9"/>
      <c r="F279" s="9">
        <f>COUNT(B280:B302)</f>
        <v>23</v>
      </c>
      <c r="G279" s="15">
        <v>164053</v>
      </c>
      <c r="H279" s="15">
        <v>133278</v>
      </c>
      <c r="I279" s="9"/>
      <c r="J279" s="23"/>
      <c r="K279" s="9"/>
    </row>
    <row r="280" s="1" customFormat="1" ht="48" spans="1:11">
      <c r="A280" s="10">
        <f>IF(B280="","",COUNT($B$16:B280))</f>
        <v>242</v>
      </c>
      <c r="B280" s="17">
        <f>IF(E280="","",COUNT($E$16:E280))</f>
        <v>0</v>
      </c>
      <c r="C280" s="11" t="s">
        <v>804</v>
      </c>
      <c r="D280" s="11" t="s">
        <v>33</v>
      </c>
      <c r="E280" s="11" t="s">
        <v>805</v>
      </c>
      <c r="F280" s="18" t="s">
        <v>806</v>
      </c>
      <c r="G280" s="16">
        <v>1355</v>
      </c>
      <c r="H280" s="16">
        <v>1355</v>
      </c>
      <c r="I280" s="11" t="s">
        <v>36</v>
      </c>
      <c r="J280" s="24" t="s">
        <v>807</v>
      </c>
      <c r="K280" s="11" t="s">
        <v>808</v>
      </c>
    </row>
    <row r="281" s="1" customFormat="1" ht="24" spans="1:11">
      <c r="A281" s="10">
        <f>IF(B281="","",COUNT($B$16:B281))</f>
        <v>243</v>
      </c>
      <c r="B281" s="17">
        <f>IF(E281="","",COUNT($E$16:E281))</f>
        <v>0</v>
      </c>
      <c r="C281" s="11" t="s">
        <v>809</v>
      </c>
      <c r="D281" s="11" t="s">
        <v>33</v>
      </c>
      <c r="E281" s="11" t="s">
        <v>810</v>
      </c>
      <c r="F281" s="18" t="s">
        <v>811</v>
      </c>
      <c r="G281" s="11">
        <v>800</v>
      </c>
      <c r="H281" s="11">
        <v>800</v>
      </c>
      <c r="I281" s="11" t="s">
        <v>72</v>
      </c>
      <c r="J281" s="24" t="s">
        <v>812</v>
      </c>
      <c r="K281" s="11" t="s">
        <v>808</v>
      </c>
    </row>
    <row r="282" s="1" customFormat="1" ht="36" spans="1:11">
      <c r="A282" s="10">
        <f>IF(B282="","",COUNT($B$16:B282))</f>
        <v>244</v>
      </c>
      <c r="B282" s="17">
        <f>IF(E282="","",COUNT($E$16:E282))</f>
        <v>0</v>
      </c>
      <c r="C282" s="11" t="s">
        <v>813</v>
      </c>
      <c r="D282" s="11" t="s">
        <v>33</v>
      </c>
      <c r="E282" s="11" t="s">
        <v>814</v>
      </c>
      <c r="F282" s="18" t="s">
        <v>815</v>
      </c>
      <c r="G282" s="16">
        <v>1500</v>
      </c>
      <c r="H282" s="16">
        <v>1500</v>
      </c>
      <c r="I282" s="11" t="s">
        <v>36</v>
      </c>
      <c r="J282" s="24" t="s">
        <v>816</v>
      </c>
      <c r="K282" s="11" t="s">
        <v>808</v>
      </c>
    </row>
    <row r="283" s="1" customFormat="1" ht="36" spans="1:11">
      <c r="A283" s="10">
        <f>IF(B283="","",COUNT($B$16:B283))</f>
        <v>245</v>
      </c>
      <c r="B283" s="17">
        <f>IF(E283="","",COUNT($E$16:E283))</f>
        <v>0</v>
      </c>
      <c r="C283" s="11" t="s">
        <v>817</v>
      </c>
      <c r="D283" s="11" t="s">
        <v>33</v>
      </c>
      <c r="E283" s="11" t="s">
        <v>818</v>
      </c>
      <c r="F283" s="18" t="s">
        <v>819</v>
      </c>
      <c r="G283" s="11">
        <v>980</v>
      </c>
      <c r="H283" s="11">
        <v>980</v>
      </c>
      <c r="I283" s="11" t="s">
        <v>820</v>
      </c>
      <c r="J283" s="24" t="s">
        <v>812</v>
      </c>
      <c r="K283" s="11" t="s">
        <v>808</v>
      </c>
    </row>
    <row r="284" s="1" customFormat="1" spans="1:11">
      <c r="A284" s="10">
        <f>IF(B284="","",COUNT($B$16:B284))</f>
        <v>246</v>
      </c>
      <c r="B284" s="17">
        <f>IF(E284="","",COUNT($E$16:E284))</f>
        <v>0</v>
      </c>
      <c r="C284" s="11" t="s">
        <v>821</v>
      </c>
      <c r="D284" s="11" t="s">
        <v>248</v>
      </c>
      <c r="E284" s="11" t="s">
        <v>822</v>
      </c>
      <c r="F284" s="18" t="s">
        <v>740</v>
      </c>
      <c r="G284" s="11">
        <v>500</v>
      </c>
      <c r="H284" s="11">
        <v>500</v>
      </c>
      <c r="I284" s="11" t="s">
        <v>54</v>
      </c>
      <c r="J284" s="24" t="s">
        <v>29</v>
      </c>
      <c r="K284" s="11" t="s">
        <v>808</v>
      </c>
    </row>
    <row r="285" s="1" customFormat="1" ht="84" spans="1:11">
      <c r="A285" s="10">
        <f>IF(B285="","",COUNT($B$16:B285))</f>
        <v>247</v>
      </c>
      <c r="B285" s="17">
        <f>IF(E285="","",COUNT($E$16:E285))</f>
        <v>0</v>
      </c>
      <c r="C285" s="11" t="s">
        <v>823</v>
      </c>
      <c r="D285" s="11" t="s">
        <v>33</v>
      </c>
      <c r="E285" s="11" t="s">
        <v>824</v>
      </c>
      <c r="F285" s="18" t="s">
        <v>825</v>
      </c>
      <c r="G285" s="16">
        <v>7293</v>
      </c>
      <c r="H285" s="16">
        <v>7293</v>
      </c>
      <c r="I285" s="11" t="s">
        <v>196</v>
      </c>
      <c r="J285" s="24" t="s">
        <v>826</v>
      </c>
      <c r="K285" s="11" t="s">
        <v>827</v>
      </c>
    </row>
    <row r="286" s="1" customFormat="1" ht="84" spans="1:11">
      <c r="A286" s="10">
        <f>IF(B286="","",COUNT($B$16:B286))</f>
        <v>248</v>
      </c>
      <c r="B286" s="17">
        <f>IF(E286="","",COUNT($E$16:E286))</f>
        <v>0</v>
      </c>
      <c r="C286" s="11" t="s">
        <v>828</v>
      </c>
      <c r="D286" s="11" t="s">
        <v>33</v>
      </c>
      <c r="E286" s="11" t="s">
        <v>829</v>
      </c>
      <c r="F286" s="18" t="s">
        <v>830</v>
      </c>
      <c r="G286" s="16">
        <v>8637</v>
      </c>
      <c r="H286" s="16">
        <v>8637</v>
      </c>
      <c r="I286" s="11" t="s">
        <v>36</v>
      </c>
      <c r="J286" s="24" t="s">
        <v>816</v>
      </c>
      <c r="K286" s="11" t="s">
        <v>808</v>
      </c>
    </row>
    <row r="287" s="1" customFormat="1" ht="84" spans="1:11">
      <c r="A287" s="10">
        <f>IF(B287="","",COUNT($B$16:B287))</f>
        <v>249</v>
      </c>
      <c r="B287" s="17">
        <f>IF(E287="","",COUNT($E$16:E287))</f>
        <v>0</v>
      </c>
      <c r="C287" s="11" t="s">
        <v>831</v>
      </c>
      <c r="D287" s="11" t="s">
        <v>33</v>
      </c>
      <c r="E287" s="11" t="s">
        <v>832</v>
      </c>
      <c r="F287" s="18" t="s">
        <v>830</v>
      </c>
      <c r="G287" s="16">
        <v>8637</v>
      </c>
      <c r="H287" s="16">
        <v>1000</v>
      </c>
      <c r="I287" s="11" t="s">
        <v>833</v>
      </c>
      <c r="J287" s="24" t="s">
        <v>812</v>
      </c>
      <c r="K287" s="11" t="s">
        <v>808</v>
      </c>
    </row>
    <row r="288" s="1" customFormat="1" ht="36" spans="1:11">
      <c r="A288" s="10">
        <f>IF(B288="","",COUNT($B$16:B288))</f>
        <v>250</v>
      </c>
      <c r="B288" s="17">
        <f>IF(E288="","",COUNT($E$16:E288))</f>
        <v>0</v>
      </c>
      <c r="C288" s="11" t="s">
        <v>834</v>
      </c>
      <c r="D288" s="11" t="s">
        <v>396</v>
      </c>
      <c r="E288" s="11" t="s">
        <v>835</v>
      </c>
      <c r="F288" s="18" t="s">
        <v>836</v>
      </c>
      <c r="G288" s="16">
        <v>10000</v>
      </c>
      <c r="H288" s="16">
        <v>1000</v>
      </c>
      <c r="I288" s="11" t="s">
        <v>833</v>
      </c>
      <c r="J288" s="24" t="s">
        <v>29</v>
      </c>
      <c r="K288" s="11" t="s">
        <v>808</v>
      </c>
    </row>
    <row r="289" s="1" customFormat="1" ht="287.25" customHeight="1" spans="1:11">
      <c r="A289" s="10">
        <f>IF(B289="","",COUNT($B$16:B289))</f>
        <v>251</v>
      </c>
      <c r="B289" s="17">
        <f>IF(E289="","",COUNT($E$16:E289))</f>
        <v>0</v>
      </c>
      <c r="C289" s="11" t="s">
        <v>837</v>
      </c>
      <c r="D289" s="11" t="s">
        <v>248</v>
      </c>
      <c r="E289" s="11" t="s">
        <v>838</v>
      </c>
      <c r="F289" s="18" t="s">
        <v>839</v>
      </c>
      <c r="G289" s="11">
        <v>565</v>
      </c>
      <c r="H289" s="11">
        <v>565</v>
      </c>
      <c r="I289" s="11" t="s">
        <v>54</v>
      </c>
      <c r="J289" s="24" t="s">
        <v>55</v>
      </c>
      <c r="K289" s="11" t="s">
        <v>808</v>
      </c>
    </row>
    <row r="290" s="1" customFormat="1" ht="24" spans="1:11">
      <c r="A290" s="10">
        <f>IF(B290="","",COUNT($B$16:B290))</f>
        <v>252</v>
      </c>
      <c r="B290" s="17">
        <f>IF(E290="","",COUNT($E$16:E290))</f>
        <v>0</v>
      </c>
      <c r="C290" s="11" t="s">
        <v>840</v>
      </c>
      <c r="D290" s="11" t="s">
        <v>396</v>
      </c>
      <c r="E290" s="11" t="s">
        <v>841</v>
      </c>
      <c r="F290" s="18" t="s">
        <v>842</v>
      </c>
      <c r="G290" s="16">
        <v>5000</v>
      </c>
      <c r="H290" s="16">
        <v>1000</v>
      </c>
      <c r="I290" s="11" t="s">
        <v>833</v>
      </c>
      <c r="J290" s="24" t="s">
        <v>55</v>
      </c>
      <c r="K290" s="11" t="s">
        <v>808</v>
      </c>
    </row>
    <row r="291" s="1" customFormat="1" ht="24" spans="1:11">
      <c r="A291" s="10">
        <f>IF(B291="","",COUNT($B$16:B291))</f>
        <v>253</v>
      </c>
      <c r="B291" s="17">
        <f>IF(E291="","",COUNT($E$16:E291))</f>
        <v>0</v>
      </c>
      <c r="C291" s="11" t="s">
        <v>843</v>
      </c>
      <c r="D291" s="11" t="s">
        <v>248</v>
      </c>
      <c r="E291" s="11" t="s">
        <v>269</v>
      </c>
      <c r="F291" s="18" t="s">
        <v>844</v>
      </c>
      <c r="G291" s="16">
        <v>1000</v>
      </c>
      <c r="H291" s="16">
        <v>1000</v>
      </c>
      <c r="I291" s="11" t="s">
        <v>54</v>
      </c>
      <c r="J291" s="24" t="s">
        <v>29</v>
      </c>
      <c r="K291" s="11" t="s">
        <v>808</v>
      </c>
    </row>
    <row r="292" s="1" customFormat="1" ht="60" spans="1:11">
      <c r="A292" s="10">
        <f>IF(B292="","",COUNT($B$16:B292))</f>
        <v>254</v>
      </c>
      <c r="B292" s="17">
        <f>IF(E292="","",COUNT($E$16:E292))</f>
        <v>0</v>
      </c>
      <c r="C292" s="11" t="s">
        <v>845</v>
      </c>
      <c r="D292" s="11" t="s">
        <v>396</v>
      </c>
      <c r="E292" s="11" t="s">
        <v>536</v>
      </c>
      <c r="F292" s="18" t="s">
        <v>846</v>
      </c>
      <c r="G292" s="16">
        <v>10638</v>
      </c>
      <c r="H292" s="16">
        <v>1000</v>
      </c>
      <c r="I292" s="11" t="s">
        <v>76</v>
      </c>
      <c r="J292" s="24" t="s">
        <v>826</v>
      </c>
      <c r="K292" s="11" t="s">
        <v>808</v>
      </c>
    </row>
    <row r="293" s="1" customFormat="1" ht="24" spans="1:11">
      <c r="A293" s="10">
        <f>IF(B293="","",COUNT($B$16:B293))</f>
        <v>255</v>
      </c>
      <c r="B293" s="17">
        <f>IF(E293="","",COUNT($E$16:E293))</f>
        <v>0</v>
      </c>
      <c r="C293" s="11" t="s">
        <v>847</v>
      </c>
      <c r="D293" s="11" t="s">
        <v>33</v>
      </c>
      <c r="E293" s="11" t="s">
        <v>848</v>
      </c>
      <c r="F293" s="18" t="s">
        <v>849</v>
      </c>
      <c r="G293" s="16">
        <v>1000</v>
      </c>
      <c r="H293" s="16">
        <v>1000</v>
      </c>
      <c r="I293" s="11" t="s">
        <v>54</v>
      </c>
      <c r="J293" s="24" t="s">
        <v>29</v>
      </c>
      <c r="K293" s="11" t="s">
        <v>808</v>
      </c>
    </row>
    <row r="294" s="1" customFormat="1" ht="84" spans="1:11">
      <c r="A294" s="10">
        <f>IF(B294="","",COUNT($B$16:B294))</f>
        <v>256</v>
      </c>
      <c r="B294" s="17">
        <f>IF(E294="","",COUNT($E$16:E294))</f>
        <v>0</v>
      </c>
      <c r="C294" s="11" t="s">
        <v>850</v>
      </c>
      <c r="D294" s="11" t="s">
        <v>33</v>
      </c>
      <c r="E294" s="11" t="s">
        <v>851</v>
      </c>
      <c r="F294" s="18" t="s">
        <v>852</v>
      </c>
      <c r="G294" s="16">
        <v>22000</v>
      </c>
      <c r="H294" s="16">
        <v>22000</v>
      </c>
      <c r="I294" s="11" t="s">
        <v>36</v>
      </c>
      <c r="J294" s="24" t="s">
        <v>812</v>
      </c>
      <c r="K294" s="11" t="s">
        <v>808</v>
      </c>
    </row>
    <row r="295" s="1" customFormat="1" ht="84" spans="1:11">
      <c r="A295" s="10">
        <f>IF(B295="","",COUNT($B$16:B295))</f>
        <v>257</v>
      </c>
      <c r="B295" s="17">
        <f>IF(E295="","",COUNT($E$16:E295))</f>
        <v>0</v>
      </c>
      <c r="C295" s="11" t="s">
        <v>853</v>
      </c>
      <c r="D295" s="11" t="s">
        <v>33</v>
      </c>
      <c r="E295" s="11" t="s">
        <v>854</v>
      </c>
      <c r="F295" s="18" t="s">
        <v>852</v>
      </c>
      <c r="G295" s="16">
        <v>22000</v>
      </c>
      <c r="H295" s="16">
        <v>22000</v>
      </c>
      <c r="I295" s="11" t="s">
        <v>72</v>
      </c>
      <c r="J295" s="24" t="s">
        <v>812</v>
      </c>
      <c r="K295" s="11" t="s">
        <v>808</v>
      </c>
    </row>
    <row r="296" s="1" customFormat="1" ht="24" spans="1:11">
      <c r="A296" s="10">
        <f>IF(B296="","",COUNT($B$16:B296))</f>
        <v>258</v>
      </c>
      <c r="B296" s="17">
        <f>IF(E296="","",COUNT($E$16:E296))</f>
        <v>0</v>
      </c>
      <c r="C296" s="11" t="s">
        <v>855</v>
      </c>
      <c r="D296" s="11" t="s">
        <v>396</v>
      </c>
      <c r="E296" s="11" t="s">
        <v>856</v>
      </c>
      <c r="F296" s="18" t="s">
        <v>857</v>
      </c>
      <c r="G296" s="16">
        <v>1000</v>
      </c>
      <c r="H296" s="16">
        <v>1000</v>
      </c>
      <c r="I296" s="11" t="s">
        <v>858</v>
      </c>
      <c r="J296" s="24" t="s">
        <v>29</v>
      </c>
      <c r="K296" s="11" t="s">
        <v>808</v>
      </c>
    </row>
    <row r="297" s="1" customFormat="1" ht="120" spans="1:11">
      <c r="A297" s="10">
        <f>IF(B297="","",COUNT($B$16:B297))</f>
        <v>259</v>
      </c>
      <c r="B297" s="17">
        <f>IF(E297="","",COUNT($E$16:E297))</f>
        <v>0</v>
      </c>
      <c r="C297" s="11" t="s">
        <v>859</v>
      </c>
      <c r="D297" s="11" t="s">
        <v>33</v>
      </c>
      <c r="E297" s="11" t="s">
        <v>860</v>
      </c>
      <c r="F297" s="18" t="s">
        <v>861</v>
      </c>
      <c r="G297" s="16">
        <v>48551</v>
      </c>
      <c r="H297" s="16">
        <v>48551</v>
      </c>
      <c r="I297" s="11" t="s">
        <v>151</v>
      </c>
      <c r="J297" s="24" t="s">
        <v>826</v>
      </c>
      <c r="K297" s="11" t="s">
        <v>827</v>
      </c>
    </row>
    <row r="298" s="1" customFormat="1" ht="24" spans="1:11">
      <c r="A298" s="10">
        <f>IF(B298="","",COUNT($B$16:B298))</f>
        <v>260</v>
      </c>
      <c r="B298" s="17">
        <f>IF(E298="","",COUNT($E$16:E298))</f>
        <v>0</v>
      </c>
      <c r="C298" s="11" t="s">
        <v>862</v>
      </c>
      <c r="D298" s="11" t="s">
        <v>396</v>
      </c>
      <c r="E298" s="11" t="s">
        <v>863</v>
      </c>
      <c r="F298" s="18" t="s">
        <v>864</v>
      </c>
      <c r="G298" s="16">
        <v>5000</v>
      </c>
      <c r="H298" s="16">
        <v>5000</v>
      </c>
      <c r="I298" s="11" t="s">
        <v>36</v>
      </c>
      <c r="J298" s="24" t="s">
        <v>865</v>
      </c>
      <c r="K298" s="11" t="s">
        <v>808</v>
      </c>
    </row>
    <row r="299" s="1" customFormat="1" spans="1:11">
      <c r="A299" s="10">
        <f>IF(B299="","",COUNT($B$16:B299))</f>
        <v>261</v>
      </c>
      <c r="B299" s="17">
        <f>IF(E299="","",COUNT($E$16:E299))</f>
        <v>0</v>
      </c>
      <c r="C299" s="11" t="s">
        <v>866</v>
      </c>
      <c r="D299" s="11" t="s">
        <v>396</v>
      </c>
      <c r="E299" s="11" t="s">
        <v>867</v>
      </c>
      <c r="F299" s="18" t="s">
        <v>740</v>
      </c>
      <c r="G299" s="16">
        <v>1000</v>
      </c>
      <c r="H299" s="11">
        <v>500</v>
      </c>
      <c r="I299" s="11" t="s">
        <v>820</v>
      </c>
      <c r="J299" s="24" t="s">
        <v>812</v>
      </c>
      <c r="K299" s="11" t="s">
        <v>808</v>
      </c>
    </row>
    <row r="300" s="1" customFormat="1" ht="24" spans="1:11">
      <c r="A300" s="10">
        <f>IF(B300="","",COUNT($B$16:B300))</f>
        <v>262</v>
      </c>
      <c r="B300" s="17">
        <f>IF(E300="","",COUNT($E$16:E300))</f>
        <v>0</v>
      </c>
      <c r="C300" s="11" t="s">
        <v>868</v>
      </c>
      <c r="D300" s="11" t="s">
        <v>396</v>
      </c>
      <c r="E300" s="11" t="s">
        <v>868</v>
      </c>
      <c r="F300" s="18" t="s">
        <v>869</v>
      </c>
      <c r="G300" s="11">
        <v>200</v>
      </c>
      <c r="H300" s="11">
        <v>200</v>
      </c>
      <c r="I300" s="11" t="s">
        <v>54</v>
      </c>
      <c r="J300" s="24" t="s">
        <v>29</v>
      </c>
      <c r="K300" s="11" t="s">
        <v>808</v>
      </c>
    </row>
    <row r="301" s="1" customFormat="1" spans="1:11">
      <c r="A301" s="10">
        <f>IF(B301="","",COUNT($B$16:B301))</f>
        <v>263</v>
      </c>
      <c r="B301" s="17">
        <f>IF(E301="","",COUNT($E$16:E301))</f>
        <v>0</v>
      </c>
      <c r="C301" s="11" t="s">
        <v>870</v>
      </c>
      <c r="D301" s="11" t="s">
        <v>33</v>
      </c>
      <c r="E301" s="11" t="s">
        <v>168</v>
      </c>
      <c r="F301" s="18" t="s">
        <v>871</v>
      </c>
      <c r="G301" s="16">
        <v>4597</v>
      </c>
      <c r="H301" s="16">
        <v>4597</v>
      </c>
      <c r="I301" s="11" t="s">
        <v>54</v>
      </c>
      <c r="J301" s="24" t="s">
        <v>55</v>
      </c>
      <c r="K301" s="11" t="s">
        <v>872</v>
      </c>
    </row>
    <row r="302" s="1" customFormat="1" ht="60" spans="1:11">
      <c r="A302" s="10">
        <f>IF(B302="","",COUNT($B$16:B302))</f>
        <v>264</v>
      </c>
      <c r="B302" s="17">
        <v>0</v>
      </c>
      <c r="C302" s="11" t="s">
        <v>873</v>
      </c>
      <c r="D302" s="11" t="s">
        <v>33</v>
      </c>
      <c r="E302" s="11" t="s">
        <v>168</v>
      </c>
      <c r="F302" s="18" t="s">
        <v>874</v>
      </c>
      <c r="G302" s="16">
        <v>1800</v>
      </c>
      <c r="H302" s="16">
        <v>1800</v>
      </c>
      <c r="I302" s="11" t="s">
        <v>54</v>
      </c>
      <c r="J302" s="24" t="s">
        <v>29</v>
      </c>
      <c r="K302" s="11" t="s">
        <v>875</v>
      </c>
    </row>
    <row r="303" s="1" customFormat="1" ht="156" spans="1:11">
      <c r="A303" s="10">
        <v>264</v>
      </c>
      <c r="B303" s="17">
        <v>0</v>
      </c>
      <c r="C303" s="11" t="s">
        <v>876</v>
      </c>
      <c r="D303" s="11" t="s">
        <v>248</v>
      </c>
      <c r="E303" s="11" t="s">
        <v>838</v>
      </c>
      <c r="F303" s="18" t="s">
        <v>877</v>
      </c>
      <c r="G303" s="16">
        <v>660</v>
      </c>
      <c r="H303" s="16">
        <v>660</v>
      </c>
      <c r="I303" s="11" t="s">
        <v>54</v>
      </c>
      <c r="J303" s="24" t="s">
        <v>29</v>
      </c>
      <c r="K303" s="11" t="s">
        <v>808</v>
      </c>
    </row>
    <row r="304" s="1" customFormat="1" ht="24" spans="1:11">
      <c r="A304" s="10" t="str">
        <f>IF(B304="","",COUNT($B$16:B304))</f>
        <v/>
      </c>
      <c r="B304" s="17" t="str">
        <f>IF(E304="","",COUNT($E$16:E304))</f>
        <v/>
      </c>
      <c r="C304" s="9" t="s">
        <v>878</v>
      </c>
      <c r="D304" s="9"/>
      <c r="E304" s="9"/>
      <c r="F304" s="9">
        <f>COUNT(B305:B320)</f>
        <v>16</v>
      </c>
      <c r="G304" s="15">
        <f>SUM(G305:G320)</f>
        <v>145138.29</v>
      </c>
      <c r="H304" s="15">
        <f>SUM(H305:H320)</f>
        <v>117138.29</v>
      </c>
      <c r="I304" s="9"/>
      <c r="J304" s="23"/>
      <c r="K304" s="9"/>
    </row>
    <row r="305" s="1" customFormat="1" ht="36" spans="1:11">
      <c r="A305" s="10">
        <f>IF(B305="","",COUNT($B$16:B305))</f>
        <v>266</v>
      </c>
      <c r="B305" s="17">
        <f>IF(E305="","",COUNT($E$16:E305))</f>
        <v>0</v>
      </c>
      <c r="C305" s="11" t="s">
        <v>879</v>
      </c>
      <c r="D305" s="11" t="s">
        <v>33</v>
      </c>
      <c r="E305" s="11" t="s">
        <v>880</v>
      </c>
      <c r="F305" s="18" t="s">
        <v>881</v>
      </c>
      <c r="G305" s="16">
        <v>4950</v>
      </c>
      <c r="H305" s="16">
        <v>4950</v>
      </c>
      <c r="I305" s="11" t="s">
        <v>42</v>
      </c>
      <c r="J305" s="24" t="s">
        <v>882</v>
      </c>
      <c r="K305" s="11" t="s">
        <v>883</v>
      </c>
    </row>
    <row r="306" s="1" customFormat="1" ht="36" spans="1:11">
      <c r="A306" s="10">
        <f>IF(B306="","",COUNT($B$16:B306))</f>
        <v>267</v>
      </c>
      <c r="B306" s="17">
        <f>IF(E306="","",COUNT($E$16:E306))</f>
        <v>0</v>
      </c>
      <c r="C306" s="11" t="s">
        <v>884</v>
      </c>
      <c r="D306" s="11" t="s">
        <v>33</v>
      </c>
      <c r="E306" s="11" t="s">
        <v>885</v>
      </c>
      <c r="F306" s="18" t="s">
        <v>886</v>
      </c>
      <c r="G306" s="16">
        <v>1100</v>
      </c>
      <c r="H306" s="16">
        <v>1100</v>
      </c>
      <c r="I306" s="11" t="s">
        <v>42</v>
      </c>
      <c r="J306" s="24" t="s">
        <v>887</v>
      </c>
      <c r="K306" s="11" t="s">
        <v>883</v>
      </c>
    </row>
    <row r="307" s="1" customFormat="1" ht="48" spans="1:11">
      <c r="A307" s="10">
        <f>IF(B307="","",COUNT($B$16:B307))</f>
        <v>268</v>
      </c>
      <c r="B307" s="17">
        <f>IF(E307="","",COUNT($E$16:E307))</f>
        <v>0</v>
      </c>
      <c r="C307" s="11" t="s">
        <v>888</v>
      </c>
      <c r="D307" s="11" t="s">
        <v>33</v>
      </c>
      <c r="E307" s="11" t="s">
        <v>880</v>
      </c>
      <c r="F307" s="18" t="s">
        <v>889</v>
      </c>
      <c r="G307" s="16">
        <v>16000</v>
      </c>
      <c r="H307" s="16">
        <v>16000</v>
      </c>
      <c r="I307" s="11" t="s">
        <v>86</v>
      </c>
      <c r="J307" s="24" t="s">
        <v>887</v>
      </c>
      <c r="K307" s="11" t="s">
        <v>883</v>
      </c>
    </row>
    <row r="308" s="1" customFormat="1" ht="36" spans="1:11">
      <c r="A308" s="10">
        <f>IF(B308="","",COUNT($B$16:B308))</f>
        <v>269</v>
      </c>
      <c r="B308" s="17">
        <f>IF(E308="","",COUNT($E$16:E308))</f>
        <v>0</v>
      </c>
      <c r="C308" s="11" t="s">
        <v>890</v>
      </c>
      <c r="D308" s="11" t="s">
        <v>33</v>
      </c>
      <c r="E308" s="11" t="s">
        <v>891</v>
      </c>
      <c r="F308" s="20" t="s">
        <v>892</v>
      </c>
      <c r="G308" s="21">
        <v>2546.1</v>
      </c>
      <c r="H308" s="21">
        <v>2546.1</v>
      </c>
      <c r="I308" s="11" t="s">
        <v>151</v>
      </c>
      <c r="J308" s="24" t="s">
        <v>893</v>
      </c>
      <c r="K308" s="11" t="s">
        <v>883</v>
      </c>
    </row>
    <row r="309" s="1" customFormat="1" ht="36" spans="1:11">
      <c r="A309" s="10">
        <f>IF(B309="","",COUNT($B$16:B309))</f>
        <v>270</v>
      </c>
      <c r="B309" s="17">
        <f>IF(E309="","",COUNT($E$16:E309))</f>
        <v>0</v>
      </c>
      <c r="C309" s="11" t="s">
        <v>894</v>
      </c>
      <c r="D309" s="11" t="s">
        <v>33</v>
      </c>
      <c r="E309" s="11" t="s">
        <v>891</v>
      </c>
      <c r="F309" s="18" t="s">
        <v>895</v>
      </c>
      <c r="G309" s="16">
        <v>2000</v>
      </c>
      <c r="H309" s="16">
        <v>2000</v>
      </c>
      <c r="I309" s="11" t="s">
        <v>72</v>
      </c>
      <c r="J309" s="24" t="s">
        <v>896</v>
      </c>
      <c r="K309" s="11" t="s">
        <v>883</v>
      </c>
    </row>
    <row r="310" s="1" customFormat="1" ht="67.5" spans="1:11">
      <c r="A310" s="10">
        <f>IF(B310="","",COUNT($B$16:B310))</f>
        <v>271</v>
      </c>
      <c r="B310" s="17">
        <f>IF(E310="","",COUNT($E$16:E310))</f>
        <v>0</v>
      </c>
      <c r="C310" s="11" t="s">
        <v>897</v>
      </c>
      <c r="D310" s="11" t="s">
        <v>33</v>
      </c>
      <c r="E310" s="11" t="s">
        <v>805</v>
      </c>
      <c r="F310" s="20" t="s">
        <v>898</v>
      </c>
      <c r="G310" s="16">
        <v>8392.19</v>
      </c>
      <c r="H310" s="16">
        <v>8392.19</v>
      </c>
      <c r="I310" s="11" t="s">
        <v>151</v>
      </c>
      <c r="J310" s="24" t="s">
        <v>899</v>
      </c>
      <c r="K310" s="11" t="s">
        <v>883</v>
      </c>
    </row>
    <row r="311" s="1" customFormat="1" ht="36" spans="1:11">
      <c r="A311" s="10">
        <f>IF(B311="","",COUNT($B$16:B311))</f>
        <v>272</v>
      </c>
      <c r="B311" s="17">
        <f>IF(E311="","",COUNT($E$16:E311))</f>
        <v>0</v>
      </c>
      <c r="C311" s="11" t="s">
        <v>900</v>
      </c>
      <c r="D311" s="11" t="s">
        <v>117</v>
      </c>
      <c r="E311" s="11" t="s">
        <v>805</v>
      </c>
      <c r="F311" s="18" t="s">
        <v>901</v>
      </c>
      <c r="G311" s="16">
        <v>14000</v>
      </c>
      <c r="H311" s="16">
        <v>8000</v>
      </c>
      <c r="I311" s="11" t="s">
        <v>28</v>
      </c>
      <c r="J311" s="24" t="s">
        <v>29</v>
      </c>
      <c r="K311" s="11" t="s">
        <v>883</v>
      </c>
    </row>
    <row r="312" s="1" customFormat="1" ht="60" spans="1:11">
      <c r="A312" s="10">
        <f>IF(B312="","",COUNT($B$16:B312))</f>
        <v>273</v>
      </c>
      <c r="B312" s="17">
        <f>IF(E312="","",COUNT($E$16:E312))</f>
        <v>0</v>
      </c>
      <c r="C312" s="11" t="s">
        <v>902</v>
      </c>
      <c r="D312" s="11" t="s">
        <v>903</v>
      </c>
      <c r="E312" s="11" t="s">
        <v>904</v>
      </c>
      <c r="F312" s="18" t="s">
        <v>905</v>
      </c>
      <c r="G312" s="16">
        <v>1680</v>
      </c>
      <c r="H312" s="16">
        <v>1680</v>
      </c>
      <c r="I312" s="11" t="s">
        <v>54</v>
      </c>
      <c r="J312" s="24" t="s">
        <v>906</v>
      </c>
      <c r="K312" s="11" t="s">
        <v>883</v>
      </c>
    </row>
    <row r="313" s="1" customFormat="1" ht="36" spans="1:11">
      <c r="A313" s="10">
        <f>IF(B313="","",COUNT($B$16:B313))</f>
        <v>274</v>
      </c>
      <c r="B313" s="17">
        <f>IF(E313="","",COUNT($E$16:E313))</f>
        <v>0</v>
      </c>
      <c r="C313" s="11" t="s">
        <v>907</v>
      </c>
      <c r="D313" s="11" t="s">
        <v>33</v>
      </c>
      <c r="E313" s="11" t="s">
        <v>908</v>
      </c>
      <c r="F313" s="18" t="s">
        <v>909</v>
      </c>
      <c r="G313" s="16">
        <v>1170</v>
      </c>
      <c r="H313" s="16">
        <v>1170</v>
      </c>
      <c r="I313" s="11" t="s">
        <v>36</v>
      </c>
      <c r="J313" s="24" t="s">
        <v>910</v>
      </c>
      <c r="K313" s="11" t="s">
        <v>883</v>
      </c>
    </row>
    <row r="314" s="1" customFormat="1" ht="36" spans="1:11">
      <c r="A314" s="10">
        <f>IF(B314="","",COUNT($B$16:B314))</f>
        <v>275</v>
      </c>
      <c r="B314" s="17">
        <f>IF(E314="","",COUNT($E$16:E314))</f>
        <v>0</v>
      </c>
      <c r="C314" s="11" t="s">
        <v>911</v>
      </c>
      <c r="D314" s="11" t="s">
        <v>903</v>
      </c>
      <c r="E314" s="11" t="s">
        <v>912</v>
      </c>
      <c r="F314" s="18" t="s">
        <v>913</v>
      </c>
      <c r="G314" s="16">
        <v>6600</v>
      </c>
      <c r="H314" s="16">
        <v>6600</v>
      </c>
      <c r="I314" s="11" t="s">
        <v>54</v>
      </c>
      <c r="J314" s="24" t="s">
        <v>29</v>
      </c>
      <c r="K314" s="11" t="s">
        <v>883</v>
      </c>
    </row>
    <row r="315" s="1" customFormat="1" ht="60" spans="1:11">
      <c r="A315" s="10">
        <f>IF(B315="","",COUNT($B$16:B315))</f>
        <v>276</v>
      </c>
      <c r="B315" s="17">
        <f>IF(E315="","",COUNT($E$16:E315))</f>
        <v>0</v>
      </c>
      <c r="C315" s="11" t="s">
        <v>914</v>
      </c>
      <c r="D315" s="11" t="s">
        <v>33</v>
      </c>
      <c r="E315" s="11" t="s">
        <v>915</v>
      </c>
      <c r="F315" s="18" t="s">
        <v>916</v>
      </c>
      <c r="G315" s="16">
        <v>2200</v>
      </c>
      <c r="H315" s="16">
        <v>2200</v>
      </c>
      <c r="I315" s="11" t="s">
        <v>28</v>
      </c>
      <c r="J315" s="24" t="s">
        <v>29</v>
      </c>
      <c r="K315" s="11" t="s">
        <v>883</v>
      </c>
    </row>
    <row r="316" s="1" customFormat="1" ht="60" spans="1:11">
      <c r="A316" s="10">
        <f>IF(B316="","",COUNT($B$16:B316))</f>
        <v>277</v>
      </c>
      <c r="B316" s="17">
        <f>IF(E316="","",COUNT($E$16:E316))</f>
        <v>0</v>
      </c>
      <c r="C316" s="11" t="s">
        <v>917</v>
      </c>
      <c r="D316" s="11" t="s">
        <v>33</v>
      </c>
      <c r="E316" s="11" t="s">
        <v>546</v>
      </c>
      <c r="F316" s="18" t="s">
        <v>918</v>
      </c>
      <c r="G316" s="16">
        <v>4500</v>
      </c>
      <c r="H316" s="16">
        <v>4500</v>
      </c>
      <c r="I316" s="11" t="s">
        <v>42</v>
      </c>
      <c r="J316" s="24" t="s">
        <v>29</v>
      </c>
      <c r="K316" s="11" t="s">
        <v>883</v>
      </c>
    </row>
    <row r="317" s="1" customFormat="1" ht="60" spans="1:11">
      <c r="A317" s="10">
        <f>IF(B317="","",COUNT($B$16:B317))</f>
        <v>278</v>
      </c>
      <c r="B317" s="17">
        <f>IF(E317="","",COUNT($E$16:E317))</f>
        <v>0</v>
      </c>
      <c r="C317" s="11" t="s">
        <v>919</v>
      </c>
      <c r="D317" s="11" t="s">
        <v>33</v>
      </c>
      <c r="E317" s="11" t="s">
        <v>920</v>
      </c>
      <c r="F317" s="18" t="s">
        <v>921</v>
      </c>
      <c r="G317" s="16">
        <v>42000</v>
      </c>
      <c r="H317" s="16">
        <v>20000</v>
      </c>
      <c r="I317" s="11" t="s">
        <v>922</v>
      </c>
      <c r="J317" s="24" t="s">
        <v>923</v>
      </c>
      <c r="K317" s="11" t="s">
        <v>883</v>
      </c>
    </row>
    <row r="318" s="1" customFormat="1" ht="48" spans="1:11">
      <c r="A318" s="10">
        <f>IF(B318="","",COUNT($B$16:B318))</f>
        <v>279</v>
      </c>
      <c r="B318" s="17">
        <f>IF(E318="","",COUNT($E$16:E318))</f>
        <v>0</v>
      </c>
      <c r="C318" s="11" t="s">
        <v>924</v>
      </c>
      <c r="D318" s="11" t="s">
        <v>33</v>
      </c>
      <c r="E318" s="11" t="s">
        <v>397</v>
      </c>
      <c r="F318" s="18" t="s">
        <v>925</v>
      </c>
      <c r="G318" s="16">
        <v>5000</v>
      </c>
      <c r="H318" s="16">
        <v>5000</v>
      </c>
      <c r="I318" s="11" t="s">
        <v>926</v>
      </c>
      <c r="J318" s="24" t="s">
        <v>927</v>
      </c>
      <c r="K318" s="11" t="s">
        <v>883</v>
      </c>
    </row>
    <row r="319" s="1" customFormat="1" ht="36" spans="1:11">
      <c r="A319" s="10">
        <f>IF(B319="","",COUNT($B$16:B319))</f>
        <v>280</v>
      </c>
      <c r="B319" s="17">
        <f>IF(E319="","",COUNT($E$16:E319))</f>
        <v>0</v>
      </c>
      <c r="C319" s="11" t="s">
        <v>928</v>
      </c>
      <c r="D319" s="11" t="s">
        <v>33</v>
      </c>
      <c r="E319" s="11" t="s">
        <v>57</v>
      </c>
      <c r="F319" s="18" t="s">
        <v>929</v>
      </c>
      <c r="G319" s="16">
        <v>8000</v>
      </c>
      <c r="H319" s="16">
        <v>8000</v>
      </c>
      <c r="I319" s="11" t="s">
        <v>266</v>
      </c>
      <c r="J319" s="24" t="s">
        <v>29</v>
      </c>
      <c r="K319" s="11" t="s">
        <v>883</v>
      </c>
    </row>
    <row r="320" s="1" customFormat="1" ht="48" spans="1:11">
      <c r="A320" s="10">
        <f>IF(B320="","",COUNT($B$16:B320))</f>
        <v>281</v>
      </c>
      <c r="B320" s="17">
        <f>IF(E320="","",COUNT($E$16:E320))</f>
        <v>0</v>
      </c>
      <c r="C320" s="11" t="s">
        <v>930</v>
      </c>
      <c r="D320" s="11" t="s">
        <v>33</v>
      </c>
      <c r="E320" s="11" t="s">
        <v>168</v>
      </c>
      <c r="F320" s="18" t="s">
        <v>931</v>
      </c>
      <c r="G320" s="16">
        <v>25000</v>
      </c>
      <c r="H320" s="16">
        <v>25000</v>
      </c>
      <c r="I320" s="11" t="s">
        <v>54</v>
      </c>
      <c r="J320" s="24" t="s">
        <v>29</v>
      </c>
      <c r="K320" s="11" t="s">
        <v>932</v>
      </c>
    </row>
    <row r="321" s="1" customFormat="1" spans="1:11">
      <c r="A321" s="10" t="str">
        <f>IF(B321="","",COUNT($B$16:B321))</f>
        <v/>
      </c>
      <c r="B321" s="17" t="str">
        <f>IF(E321="","",COUNT($E$16:E321))</f>
        <v/>
      </c>
      <c r="C321" s="9" t="s">
        <v>933</v>
      </c>
      <c r="D321" s="9"/>
      <c r="E321" s="9"/>
      <c r="F321" s="9">
        <f>COUNT(B322:B345)</f>
        <v>21</v>
      </c>
      <c r="G321" s="15">
        <f>SUM(G322:G345)</f>
        <v>508215</v>
      </c>
      <c r="H321" s="15">
        <f>SUM(H322:H345)</f>
        <v>502115</v>
      </c>
      <c r="I321" s="9"/>
      <c r="J321" s="9"/>
      <c r="K321" s="9"/>
    </row>
    <row r="322" s="1" customFormat="1" ht="24" spans="1:11">
      <c r="A322" s="10">
        <f>IF(B322="","",COUNT($B$16:B322))</f>
        <v>282</v>
      </c>
      <c r="B322" s="17">
        <f>IF(E322="","",COUNT($E$16:E322))</f>
        <v>0</v>
      </c>
      <c r="C322" s="11" t="s">
        <v>934</v>
      </c>
      <c r="D322" s="11" t="s">
        <v>33</v>
      </c>
      <c r="E322" s="11" t="s">
        <v>935</v>
      </c>
      <c r="F322" s="18" t="s">
        <v>936</v>
      </c>
      <c r="G322" s="16">
        <v>28400</v>
      </c>
      <c r="H322" s="16">
        <v>22300</v>
      </c>
      <c r="I322" s="11" t="s">
        <v>54</v>
      </c>
      <c r="J322" s="24" t="s">
        <v>29</v>
      </c>
      <c r="K322" s="11" t="s">
        <v>937</v>
      </c>
    </row>
    <row r="323" s="1" customFormat="1" ht="24" spans="1:11">
      <c r="A323" s="10">
        <f>IF(B323="","",COUNT($B$16:B323))</f>
        <v>283</v>
      </c>
      <c r="B323" s="17">
        <f>IF(E323="","",COUNT($E$16:E323))</f>
        <v>0</v>
      </c>
      <c r="C323" s="11" t="s">
        <v>938</v>
      </c>
      <c r="D323" s="11" t="s">
        <v>939</v>
      </c>
      <c r="E323" s="11" t="s">
        <v>269</v>
      </c>
      <c r="F323" s="18" t="s">
        <v>940</v>
      </c>
      <c r="G323" s="16">
        <v>6720</v>
      </c>
      <c r="H323" s="16">
        <v>6720</v>
      </c>
      <c r="I323" s="11" t="s">
        <v>54</v>
      </c>
      <c r="J323" s="24" t="s">
        <v>29</v>
      </c>
      <c r="K323" s="11" t="s">
        <v>937</v>
      </c>
    </row>
    <row r="324" s="1" customFormat="1" ht="24" spans="1:11">
      <c r="A324" s="10">
        <f>IF(B324="","",COUNT($B$16:B324))</f>
        <v>284</v>
      </c>
      <c r="B324" s="17">
        <f>IF(E324="","",COUNT($E$16:E324))</f>
        <v>0</v>
      </c>
      <c r="C324" s="11" t="s">
        <v>941</v>
      </c>
      <c r="D324" s="11" t="s">
        <v>396</v>
      </c>
      <c r="E324" s="11" t="s">
        <v>168</v>
      </c>
      <c r="F324" s="18" t="s">
        <v>942</v>
      </c>
      <c r="G324" s="16">
        <v>2000</v>
      </c>
      <c r="H324" s="16">
        <v>2000</v>
      </c>
      <c r="I324" s="11" t="s">
        <v>196</v>
      </c>
      <c r="J324" s="24" t="s">
        <v>55</v>
      </c>
      <c r="K324" s="11" t="s">
        <v>107</v>
      </c>
    </row>
    <row r="325" s="1" customFormat="1" ht="24" spans="1:11">
      <c r="A325" s="10">
        <f>IF(B325="","",COUNT($B$16:B325))</f>
        <v>285</v>
      </c>
      <c r="B325" s="17">
        <f>IF(E325="","",COUNT($E$16:E325))</f>
        <v>0</v>
      </c>
      <c r="C325" s="11" t="s">
        <v>943</v>
      </c>
      <c r="D325" s="11" t="s">
        <v>33</v>
      </c>
      <c r="E325" s="11" t="s">
        <v>168</v>
      </c>
      <c r="F325" s="18" t="s">
        <v>944</v>
      </c>
      <c r="G325" s="16">
        <v>1170</v>
      </c>
      <c r="H325" s="16">
        <v>1170</v>
      </c>
      <c r="I325" s="11" t="s">
        <v>54</v>
      </c>
      <c r="J325" s="24" t="s">
        <v>945</v>
      </c>
      <c r="K325" s="11" t="s">
        <v>946</v>
      </c>
    </row>
    <row r="326" s="1" customFormat="1" ht="48" spans="1:11">
      <c r="A326" s="10">
        <f>IF(B326="","",COUNT($B$16:B326))</f>
        <v>286</v>
      </c>
      <c r="B326" s="17">
        <f>IF(E326="","",COUNT($E$16:E326))</f>
        <v>0</v>
      </c>
      <c r="C326" s="11" t="s">
        <v>947</v>
      </c>
      <c r="D326" s="11" t="s">
        <v>33</v>
      </c>
      <c r="E326" s="11" t="s">
        <v>948</v>
      </c>
      <c r="F326" s="18" t="s">
        <v>949</v>
      </c>
      <c r="G326" s="16">
        <v>48000</v>
      </c>
      <c r="H326" s="16">
        <v>48000</v>
      </c>
      <c r="I326" s="11" t="s">
        <v>86</v>
      </c>
      <c r="J326" s="24" t="s">
        <v>29</v>
      </c>
      <c r="K326" s="11" t="s">
        <v>950</v>
      </c>
    </row>
    <row r="327" s="1" customFormat="1" ht="36" spans="1:11">
      <c r="A327" s="10">
        <f>IF(B327="","",COUNT($B$16:B327))</f>
        <v>287</v>
      </c>
      <c r="B327" s="17">
        <f>IF(E327="","",COUNT($E$16:E327))</f>
        <v>0</v>
      </c>
      <c r="C327" s="11" t="s">
        <v>951</v>
      </c>
      <c r="D327" s="11" t="s">
        <v>33</v>
      </c>
      <c r="E327" s="11" t="s">
        <v>57</v>
      </c>
      <c r="F327" s="18" t="s">
        <v>952</v>
      </c>
      <c r="G327" s="16">
        <v>25000</v>
      </c>
      <c r="H327" s="16">
        <v>25000</v>
      </c>
      <c r="I327" s="11" t="s">
        <v>54</v>
      </c>
      <c r="J327" s="24" t="s">
        <v>953</v>
      </c>
      <c r="K327" s="11" t="s">
        <v>950</v>
      </c>
    </row>
    <row r="328" s="1" customFormat="1" ht="24" spans="1:11">
      <c r="A328" s="10">
        <f>IF(B328="","",COUNT($B$16:B328))</f>
        <v>288</v>
      </c>
      <c r="B328" s="17">
        <f>IF(E328="","",COUNT($E$16:E328))</f>
        <v>0</v>
      </c>
      <c r="C328" s="11" t="s">
        <v>954</v>
      </c>
      <c r="D328" s="11" t="s">
        <v>33</v>
      </c>
      <c r="E328" s="11" t="s">
        <v>57</v>
      </c>
      <c r="F328" s="18" t="s">
        <v>955</v>
      </c>
      <c r="G328" s="16">
        <v>8000</v>
      </c>
      <c r="H328" s="16">
        <v>8000</v>
      </c>
      <c r="I328" s="11" t="s">
        <v>36</v>
      </c>
      <c r="J328" s="24" t="s">
        <v>953</v>
      </c>
      <c r="K328" s="11" t="s">
        <v>950</v>
      </c>
    </row>
    <row r="329" s="1" customFormat="1" ht="60" spans="1:11">
      <c r="A329" s="10">
        <f>IF(B329="","",COUNT($B$16:B329))</f>
        <v>289</v>
      </c>
      <c r="B329" s="17">
        <f>IF(E329="","",COUNT($E$16:E329))</f>
        <v>0</v>
      </c>
      <c r="C329" s="11" t="s">
        <v>956</v>
      </c>
      <c r="D329" s="11" t="s">
        <v>33</v>
      </c>
      <c r="E329" s="11" t="s">
        <v>957</v>
      </c>
      <c r="F329" s="18" t="s">
        <v>958</v>
      </c>
      <c r="G329" s="16">
        <v>25000</v>
      </c>
      <c r="H329" s="16">
        <v>25000</v>
      </c>
      <c r="I329" s="11" t="s">
        <v>54</v>
      </c>
      <c r="J329" s="24" t="s">
        <v>29</v>
      </c>
      <c r="K329" s="11" t="s">
        <v>950</v>
      </c>
    </row>
    <row r="330" s="1" customFormat="1" ht="24" spans="1:11">
      <c r="A330" s="10">
        <f>IF(B330="","",COUNT($B$16:B330))</f>
        <v>290</v>
      </c>
      <c r="B330" s="17">
        <f>IF(E330="","",COUNT($E$16:E330))</f>
        <v>0</v>
      </c>
      <c r="C330" s="11" t="s">
        <v>959</v>
      </c>
      <c r="D330" s="11" t="s">
        <v>332</v>
      </c>
      <c r="E330" s="11" t="s">
        <v>333</v>
      </c>
      <c r="F330" s="18" t="s">
        <v>960</v>
      </c>
      <c r="G330" s="16">
        <v>1000</v>
      </c>
      <c r="H330" s="16">
        <v>1000</v>
      </c>
      <c r="I330" s="11" t="s">
        <v>141</v>
      </c>
      <c r="J330" s="24" t="s">
        <v>55</v>
      </c>
      <c r="K330" s="11" t="s">
        <v>336</v>
      </c>
    </row>
    <row r="331" s="1" customFormat="1" spans="1:11">
      <c r="A331" s="10">
        <f>IF(B331="","",COUNT($B$16:B331))</f>
        <v>291</v>
      </c>
      <c r="B331" s="17">
        <f>IF(E331="","",COUNT($E$16:E331))</f>
        <v>0</v>
      </c>
      <c r="C331" s="11" t="s">
        <v>961</v>
      </c>
      <c r="D331" s="11" t="s">
        <v>162</v>
      </c>
      <c r="E331" s="11" t="s">
        <v>561</v>
      </c>
      <c r="F331" s="18" t="s">
        <v>962</v>
      </c>
      <c r="G331" s="11">
        <v>1200</v>
      </c>
      <c r="H331" s="11">
        <v>1200</v>
      </c>
      <c r="I331" s="11" t="s">
        <v>489</v>
      </c>
      <c r="J331" s="24" t="s">
        <v>490</v>
      </c>
      <c r="K331" s="11" t="s">
        <v>336</v>
      </c>
    </row>
    <row r="332" s="1" customFormat="1" spans="1:11">
      <c r="A332" s="25">
        <f>IF(B332="","",COUNT($B$16:B332))</f>
        <v>292</v>
      </c>
      <c r="B332" s="25">
        <f>IF(E332="","",COUNT($E$16:E332))</f>
        <v>0</v>
      </c>
      <c r="C332" s="11" t="s">
        <v>963</v>
      </c>
      <c r="D332" s="11" t="s">
        <v>33</v>
      </c>
      <c r="E332" s="30" t="s">
        <v>273</v>
      </c>
      <c r="F332" s="18" t="s">
        <v>964</v>
      </c>
      <c r="G332" s="16">
        <v>2933</v>
      </c>
      <c r="H332" s="16">
        <v>2933</v>
      </c>
      <c r="I332" s="11" t="s">
        <v>36</v>
      </c>
      <c r="J332" s="24" t="s">
        <v>29</v>
      </c>
      <c r="K332" s="11" t="s">
        <v>107</v>
      </c>
    </row>
    <row r="333" s="1" customFormat="1" spans="1:11">
      <c r="A333" s="31"/>
      <c r="B333" s="31"/>
      <c r="C333" s="11"/>
      <c r="D333" s="11"/>
      <c r="E333" s="32"/>
      <c r="F333" s="18"/>
      <c r="G333" s="16"/>
      <c r="H333" s="16"/>
      <c r="I333" s="11"/>
      <c r="J333" s="24"/>
      <c r="K333" s="11"/>
    </row>
    <row r="334" s="1" customFormat="1" spans="1:11">
      <c r="A334" s="31"/>
      <c r="B334" s="31"/>
      <c r="C334" s="11"/>
      <c r="D334" s="11"/>
      <c r="E334" s="32"/>
      <c r="F334" s="18"/>
      <c r="G334" s="16"/>
      <c r="H334" s="16"/>
      <c r="I334" s="11"/>
      <c r="J334" s="24"/>
      <c r="K334" s="11"/>
    </row>
    <row r="335" s="1" customFormat="1" spans="1:11">
      <c r="A335" s="33"/>
      <c r="B335" s="33"/>
      <c r="C335" s="11"/>
      <c r="D335" s="11"/>
      <c r="E335" s="34"/>
      <c r="F335" s="18"/>
      <c r="G335" s="16"/>
      <c r="H335" s="16"/>
      <c r="I335" s="11"/>
      <c r="J335" s="24"/>
      <c r="K335" s="11"/>
    </row>
    <row r="336" s="1" customFormat="1" ht="24" spans="1:11">
      <c r="A336" s="10">
        <f>IF(B336="","",COUNT($B$16:B336))</f>
        <v>293</v>
      </c>
      <c r="B336" s="33">
        <v>0</v>
      </c>
      <c r="C336" s="11" t="s">
        <v>965</v>
      </c>
      <c r="D336" s="11" t="s">
        <v>162</v>
      </c>
      <c r="E336" s="11" t="s">
        <v>475</v>
      </c>
      <c r="F336" s="18" t="s">
        <v>966</v>
      </c>
      <c r="G336" s="16">
        <v>40000</v>
      </c>
      <c r="H336" s="16">
        <v>40000</v>
      </c>
      <c r="I336" s="11" t="s">
        <v>54</v>
      </c>
      <c r="J336" s="24" t="s">
        <v>29</v>
      </c>
      <c r="K336" s="11" t="s">
        <v>107</v>
      </c>
    </row>
    <row r="337" s="1" customFormat="1" ht="48" spans="1:11">
      <c r="A337" s="10">
        <f>IF(B337="","",COUNT($B$16:B337))</f>
        <v>294</v>
      </c>
      <c r="B337" s="17">
        <f>IF(E337="","",COUNT($E$16:E337))</f>
        <v>0</v>
      </c>
      <c r="C337" s="11" t="s">
        <v>967</v>
      </c>
      <c r="D337" s="11" t="s">
        <v>33</v>
      </c>
      <c r="E337" s="11" t="s">
        <v>168</v>
      </c>
      <c r="F337" s="18" t="s">
        <v>968</v>
      </c>
      <c r="G337" s="11">
        <v>640</v>
      </c>
      <c r="H337" s="11">
        <v>640</v>
      </c>
      <c r="I337" s="11" t="s">
        <v>145</v>
      </c>
      <c r="J337" s="24" t="s">
        <v>29</v>
      </c>
      <c r="K337" s="11" t="s">
        <v>969</v>
      </c>
    </row>
    <row r="338" s="1" customFormat="1" ht="24" spans="1:11">
      <c r="A338" s="10">
        <f>IF(B338="","",COUNT($B$16:B338))</f>
        <v>295</v>
      </c>
      <c r="B338" s="17">
        <f>IF(E338="","",COUNT($E$16:E338))</f>
        <v>0</v>
      </c>
      <c r="C338" s="11" t="s">
        <v>970</v>
      </c>
      <c r="D338" s="11" t="s">
        <v>25</v>
      </c>
      <c r="E338" s="11" t="s">
        <v>269</v>
      </c>
      <c r="F338" s="18" t="s">
        <v>971</v>
      </c>
      <c r="G338" s="16">
        <v>3000</v>
      </c>
      <c r="H338" s="16">
        <v>3000</v>
      </c>
      <c r="I338" s="11" t="s">
        <v>54</v>
      </c>
      <c r="J338" s="24" t="s">
        <v>387</v>
      </c>
      <c r="K338" s="11" t="s">
        <v>388</v>
      </c>
    </row>
    <row r="339" s="1" customFormat="1" ht="60" spans="1:11">
      <c r="A339" s="10">
        <f>IF(B339="","",COUNT($B$16:B339))</f>
        <v>296</v>
      </c>
      <c r="B339" s="17">
        <f>IF(E339="","",COUNT($E$16:E339))</f>
        <v>0</v>
      </c>
      <c r="C339" s="11" t="s">
        <v>972</v>
      </c>
      <c r="D339" s="11" t="s">
        <v>33</v>
      </c>
      <c r="E339" s="11" t="s">
        <v>973</v>
      </c>
      <c r="F339" s="18" t="s">
        <v>974</v>
      </c>
      <c r="G339" s="11">
        <v>600</v>
      </c>
      <c r="H339" s="11">
        <v>600</v>
      </c>
      <c r="I339" s="11" t="s">
        <v>975</v>
      </c>
      <c r="J339" s="24" t="s">
        <v>976</v>
      </c>
      <c r="K339" s="11" t="s">
        <v>977</v>
      </c>
    </row>
    <row r="340" s="1" customFormat="1" ht="36" spans="1:11">
      <c r="A340" s="10">
        <f>IF(B340="","",COUNT($B$16:B340))</f>
        <v>297</v>
      </c>
      <c r="B340" s="17">
        <f>IF(E340="","",COUNT($E$16:E340))</f>
        <v>0</v>
      </c>
      <c r="C340" s="11" t="s">
        <v>978</v>
      </c>
      <c r="D340" s="11" t="s">
        <v>33</v>
      </c>
      <c r="E340" s="11" t="s">
        <v>979</v>
      </c>
      <c r="F340" s="18" t="s">
        <v>980</v>
      </c>
      <c r="G340" s="16">
        <v>200000</v>
      </c>
      <c r="H340" s="16">
        <v>200000</v>
      </c>
      <c r="I340" s="11" t="s">
        <v>489</v>
      </c>
      <c r="J340" s="24" t="s">
        <v>29</v>
      </c>
      <c r="K340" s="11" t="s">
        <v>599</v>
      </c>
    </row>
    <row r="341" s="1" customFormat="1" ht="48" spans="1:11">
      <c r="A341" s="10">
        <f>IF(B341="","",COUNT($B$16:B341))</f>
        <v>298</v>
      </c>
      <c r="B341" s="17">
        <f>IF(E341="","",COUNT($E$16:E341))</f>
        <v>0</v>
      </c>
      <c r="C341" s="11" t="s">
        <v>981</v>
      </c>
      <c r="D341" s="11" t="s">
        <v>162</v>
      </c>
      <c r="E341" s="11" t="s">
        <v>229</v>
      </c>
      <c r="F341" s="18" t="s">
        <v>982</v>
      </c>
      <c r="G341" s="16">
        <v>98000</v>
      </c>
      <c r="H341" s="16">
        <v>98000</v>
      </c>
      <c r="I341" s="11" t="s">
        <v>489</v>
      </c>
      <c r="J341" s="24" t="s">
        <v>512</v>
      </c>
      <c r="K341" s="11" t="s">
        <v>599</v>
      </c>
    </row>
    <row r="342" s="1" customFormat="1" ht="48" spans="1:11">
      <c r="A342" s="10">
        <f>IF(B342="","",COUNT($B$16:B342))</f>
        <v>299</v>
      </c>
      <c r="B342" s="17">
        <f>IF(E342="","",COUNT($E$16:E342))</f>
        <v>0</v>
      </c>
      <c r="C342" s="11" t="s">
        <v>983</v>
      </c>
      <c r="D342" s="11" t="s">
        <v>33</v>
      </c>
      <c r="E342" s="11" t="s">
        <v>375</v>
      </c>
      <c r="F342" s="18" t="s">
        <v>984</v>
      </c>
      <c r="G342" s="11">
        <v>200</v>
      </c>
      <c r="H342" s="11">
        <v>200</v>
      </c>
      <c r="I342" s="11" t="s">
        <v>54</v>
      </c>
      <c r="J342" s="24" t="s">
        <v>29</v>
      </c>
      <c r="K342" s="11" t="s">
        <v>985</v>
      </c>
    </row>
    <row r="343" s="1" customFormat="1" ht="24" spans="1:11">
      <c r="A343" s="10">
        <f>IF(B343="","",COUNT($B$16:B343))</f>
        <v>300</v>
      </c>
      <c r="B343" s="17">
        <f>IF(E343="","",COUNT($E$16:E343))</f>
        <v>0</v>
      </c>
      <c r="C343" s="11" t="s">
        <v>986</v>
      </c>
      <c r="D343" s="11" t="s">
        <v>33</v>
      </c>
      <c r="E343" s="11" t="s">
        <v>168</v>
      </c>
      <c r="F343" s="18" t="s">
        <v>987</v>
      </c>
      <c r="G343" s="16">
        <v>2232</v>
      </c>
      <c r="H343" s="16">
        <v>2232</v>
      </c>
      <c r="I343" s="11" t="s">
        <v>988</v>
      </c>
      <c r="J343" s="24" t="s">
        <v>989</v>
      </c>
      <c r="K343" s="11" t="s">
        <v>990</v>
      </c>
    </row>
    <row r="344" s="1" customFormat="1" spans="1:11">
      <c r="A344" s="10">
        <f>IF(B344="","",COUNT($B$16:B344))</f>
        <v>301</v>
      </c>
      <c r="B344" s="17">
        <f>IF(E344="","",COUNT($E$16:E344))</f>
        <v>0</v>
      </c>
      <c r="C344" s="11" t="s">
        <v>991</v>
      </c>
      <c r="D344" s="11" t="s">
        <v>33</v>
      </c>
      <c r="E344" s="11" t="s">
        <v>168</v>
      </c>
      <c r="F344" s="18" t="s">
        <v>992</v>
      </c>
      <c r="G344" s="16">
        <v>4120</v>
      </c>
      <c r="H344" s="16">
        <v>4120</v>
      </c>
      <c r="I344" s="11" t="s">
        <v>54</v>
      </c>
      <c r="J344" s="24" t="s">
        <v>989</v>
      </c>
      <c r="K344" s="11" t="s">
        <v>990</v>
      </c>
    </row>
    <row r="345" s="1" customFormat="1" spans="1:11">
      <c r="A345" s="10">
        <f>IF(B345="","",COUNT($B$16:B345))</f>
        <v>302</v>
      </c>
      <c r="B345" s="17">
        <f>IF(E345="","",COUNT($E$16:E345))</f>
        <v>0</v>
      </c>
      <c r="C345" s="11" t="s">
        <v>993</v>
      </c>
      <c r="D345" s="11" t="s">
        <v>25</v>
      </c>
      <c r="E345" s="11" t="s">
        <v>269</v>
      </c>
      <c r="F345" s="18" t="s">
        <v>994</v>
      </c>
      <c r="G345" s="16">
        <v>10000</v>
      </c>
      <c r="H345" s="16">
        <v>10000</v>
      </c>
      <c r="I345" s="11" t="s">
        <v>54</v>
      </c>
      <c r="J345" s="24" t="s">
        <v>387</v>
      </c>
      <c r="K345" s="11" t="s">
        <v>388</v>
      </c>
    </row>
    <row r="346" s="1" customFormat="1" ht="24" spans="1:11">
      <c r="A346" s="10" t="str">
        <f>IF(B346="","",COUNT($B$16:B346))</f>
        <v/>
      </c>
      <c r="B346" s="17" t="str">
        <f>IF(E346="","",COUNT($E$16:E346))</f>
        <v/>
      </c>
      <c r="C346" s="9" t="s">
        <v>995</v>
      </c>
      <c r="D346" s="23"/>
      <c r="E346" s="23"/>
      <c r="F346" s="9">
        <f>COUNT(B347:B360)</f>
        <v>14</v>
      </c>
      <c r="G346" s="15">
        <f>SUM(G347:G360)</f>
        <v>186918.19</v>
      </c>
      <c r="H346" s="15">
        <f>SUM(H347:H360)</f>
        <v>186918.19</v>
      </c>
      <c r="I346" s="9"/>
      <c r="J346" s="23"/>
      <c r="K346" s="9"/>
    </row>
    <row r="347" s="1" customFormat="1" ht="48" spans="1:11">
      <c r="A347" s="10">
        <f>IF(B347="","",COUNT($B$16:B347))</f>
        <v>303</v>
      </c>
      <c r="B347" s="17">
        <f>IF(E347="","",COUNT($E$16:E347))</f>
        <v>0</v>
      </c>
      <c r="C347" s="11" t="s">
        <v>996</v>
      </c>
      <c r="D347" s="11" t="s">
        <v>33</v>
      </c>
      <c r="E347" s="11" t="s">
        <v>229</v>
      </c>
      <c r="F347" s="18" t="s">
        <v>997</v>
      </c>
      <c r="G347" s="16">
        <v>10000</v>
      </c>
      <c r="H347" s="16">
        <v>10000</v>
      </c>
      <c r="I347" s="11" t="s">
        <v>151</v>
      </c>
      <c r="J347" s="24" t="s">
        <v>998</v>
      </c>
      <c r="K347" s="11" t="s">
        <v>603</v>
      </c>
    </row>
    <row r="348" s="1" customFormat="1" ht="36" spans="1:11">
      <c r="A348" s="10">
        <f>IF(B348="","",COUNT($B$16:B348))</f>
        <v>304</v>
      </c>
      <c r="B348" s="17">
        <f>IF(E348="","",COUNT($E$16:E348))</f>
        <v>0</v>
      </c>
      <c r="C348" s="11" t="s">
        <v>999</v>
      </c>
      <c r="D348" s="11" t="s">
        <v>162</v>
      </c>
      <c r="E348" s="11" t="s">
        <v>229</v>
      </c>
      <c r="F348" s="18" t="s">
        <v>1000</v>
      </c>
      <c r="G348" s="16">
        <v>20000</v>
      </c>
      <c r="H348" s="16">
        <v>20000</v>
      </c>
      <c r="I348" s="11" t="s">
        <v>72</v>
      </c>
      <c r="J348" s="24" t="s">
        <v>29</v>
      </c>
      <c r="K348" s="11" t="s">
        <v>603</v>
      </c>
    </row>
    <row r="349" s="1" customFormat="1" ht="24" spans="1:11">
      <c r="A349" s="10">
        <f>IF(B349="","",COUNT($B$16:B349))</f>
        <v>305</v>
      </c>
      <c r="B349" s="17">
        <f>IF(E349="","",COUNT($E$16:E349))</f>
        <v>0</v>
      </c>
      <c r="C349" s="11" t="s">
        <v>1001</v>
      </c>
      <c r="D349" s="11" t="s">
        <v>33</v>
      </c>
      <c r="E349" s="11" t="s">
        <v>172</v>
      </c>
      <c r="F349" s="18" t="s">
        <v>1002</v>
      </c>
      <c r="G349" s="16">
        <v>1000</v>
      </c>
      <c r="H349" s="16">
        <v>1000</v>
      </c>
      <c r="I349" s="11" t="s">
        <v>76</v>
      </c>
      <c r="J349" s="24" t="s">
        <v>1003</v>
      </c>
      <c r="K349" s="11" t="s">
        <v>1004</v>
      </c>
    </row>
    <row r="350" s="1" customFormat="1" ht="71.1" customHeight="1" spans="1:11">
      <c r="A350" s="10">
        <f>IF(B350="","",COUNT($B$16:B350))</f>
        <v>306</v>
      </c>
      <c r="B350" s="17">
        <f>IF(E350="","",COUNT($E$16:E350))</f>
        <v>0</v>
      </c>
      <c r="C350" s="11" t="s">
        <v>1005</v>
      </c>
      <c r="D350" s="11" t="s">
        <v>162</v>
      </c>
      <c r="E350" s="11" t="s">
        <v>172</v>
      </c>
      <c r="F350" s="18" t="s">
        <v>1006</v>
      </c>
      <c r="G350" s="21">
        <v>71000</v>
      </c>
      <c r="H350" s="21">
        <v>71000</v>
      </c>
      <c r="I350" s="11" t="s">
        <v>489</v>
      </c>
      <c r="J350" s="24" t="s">
        <v>998</v>
      </c>
      <c r="K350" s="11" t="s">
        <v>603</v>
      </c>
    </row>
    <row r="351" s="1" customFormat="1" ht="24" spans="1:11">
      <c r="A351" s="10">
        <f>IF(B351="","",COUNT($B$16:B351))</f>
        <v>307</v>
      </c>
      <c r="B351" s="17">
        <f>IF(E351="","",COUNT($E$16:E351))</f>
        <v>0</v>
      </c>
      <c r="C351" s="11" t="s">
        <v>1007</v>
      </c>
      <c r="D351" s="11" t="s">
        <v>33</v>
      </c>
      <c r="E351" s="11" t="s">
        <v>168</v>
      </c>
      <c r="F351" s="18" t="s">
        <v>1008</v>
      </c>
      <c r="G351" s="16">
        <v>5000</v>
      </c>
      <c r="H351" s="16">
        <v>5000</v>
      </c>
      <c r="I351" s="11" t="s">
        <v>151</v>
      </c>
      <c r="J351" s="24" t="s">
        <v>55</v>
      </c>
      <c r="K351" s="11" t="s">
        <v>599</v>
      </c>
    </row>
    <row r="352" s="1" customFormat="1" ht="78.75" spans="1:11">
      <c r="A352" s="10">
        <f>IF(B352="","",COUNT($B$16:B352))</f>
        <v>308</v>
      </c>
      <c r="B352" s="17">
        <f>IF(E352="","",COUNT($E$16:E352))</f>
        <v>0</v>
      </c>
      <c r="C352" s="11" t="s">
        <v>1009</v>
      </c>
      <c r="D352" s="11" t="s">
        <v>33</v>
      </c>
      <c r="E352" s="11" t="s">
        <v>1010</v>
      </c>
      <c r="F352" s="35" t="s">
        <v>1011</v>
      </c>
      <c r="G352" s="16">
        <v>9993.19</v>
      </c>
      <c r="H352" s="16">
        <v>9993.19</v>
      </c>
      <c r="I352" s="11" t="s">
        <v>36</v>
      </c>
      <c r="J352" s="24" t="s">
        <v>1012</v>
      </c>
      <c r="K352" s="11" t="s">
        <v>969</v>
      </c>
    </row>
    <row r="353" s="1" customFormat="1" ht="48" spans="1:11">
      <c r="A353" s="10">
        <f>IF(B353="","",COUNT($B$16:B353))</f>
        <v>309</v>
      </c>
      <c r="B353" s="17">
        <f>IF(E353="","",COUNT($E$16:E353))</f>
        <v>0</v>
      </c>
      <c r="C353" s="11" t="s">
        <v>1013</v>
      </c>
      <c r="D353" s="11" t="s">
        <v>33</v>
      </c>
      <c r="E353" s="11" t="s">
        <v>1014</v>
      </c>
      <c r="F353" s="18" t="s">
        <v>1015</v>
      </c>
      <c r="G353" s="16">
        <v>20000</v>
      </c>
      <c r="H353" s="16">
        <v>20000</v>
      </c>
      <c r="I353" s="11" t="s">
        <v>54</v>
      </c>
      <c r="J353" s="24" t="s">
        <v>29</v>
      </c>
      <c r="K353" s="11" t="s">
        <v>603</v>
      </c>
    </row>
    <row r="354" s="1" customFormat="1" ht="60" spans="1:11">
      <c r="A354" s="10">
        <f>IF(B354="","",COUNT($B$16:B354))</f>
        <v>310</v>
      </c>
      <c r="B354" s="17">
        <f>IF(E354="","",COUNT($E$16:E354))</f>
        <v>0</v>
      </c>
      <c r="C354" s="11" t="s">
        <v>1016</v>
      </c>
      <c r="D354" s="11" t="s">
        <v>33</v>
      </c>
      <c r="E354" s="11" t="s">
        <v>26</v>
      </c>
      <c r="F354" s="18" t="s">
        <v>1017</v>
      </c>
      <c r="G354" s="16">
        <v>15000</v>
      </c>
      <c r="H354" s="16">
        <v>15000</v>
      </c>
      <c r="I354" s="11" t="s">
        <v>151</v>
      </c>
      <c r="J354" s="24" t="s">
        <v>998</v>
      </c>
      <c r="K354" s="11" t="s">
        <v>603</v>
      </c>
    </row>
    <row r="355" s="1" customFormat="1" ht="60" spans="1:11">
      <c r="A355" s="10">
        <f>IF(B355="","",COUNT($B$16:B355))</f>
        <v>311</v>
      </c>
      <c r="B355" s="17">
        <v>0</v>
      </c>
      <c r="C355" s="11" t="s">
        <v>1018</v>
      </c>
      <c r="D355" s="11" t="s">
        <v>33</v>
      </c>
      <c r="E355" s="11" t="s">
        <v>26</v>
      </c>
      <c r="F355" s="18" t="s">
        <v>1019</v>
      </c>
      <c r="G355" s="16">
        <v>3000</v>
      </c>
      <c r="H355" s="16">
        <v>3000</v>
      </c>
      <c r="I355" s="11" t="s">
        <v>54</v>
      </c>
      <c r="J355" s="24" t="s">
        <v>29</v>
      </c>
      <c r="K355" s="11" t="s">
        <v>599</v>
      </c>
    </row>
    <row r="356" s="1" customFormat="1" ht="48" spans="1:11">
      <c r="A356" s="10">
        <f>IF(B356="","",COUNT($B$16:B356))</f>
        <v>312</v>
      </c>
      <c r="B356" s="17">
        <v>0</v>
      </c>
      <c r="C356" s="11" t="s">
        <v>1020</v>
      </c>
      <c r="D356" s="11" t="s">
        <v>33</v>
      </c>
      <c r="E356" s="11" t="s">
        <v>26</v>
      </c>
      <c r="F356" s="18" t="s">
        <v>1021</v>
      </c>
      <c r="G356" s="16">
        <v>20625</v>
      </c>
      <c r="H356" s="16">
        <v>20625</v>
      </c>
      <c r="I356" s="11" t="s">
        <v>54</v>
      </c>
      <c r="J356" s="24" t="s">
        <v>29</v>
      </c>
      <c r="K356" s="11" t="s">
        <v>599</v>
      </c>
    </row>
    <row r="357" s="1" customFormat="1" ht="24" spans="1:11">
      <c r="A357" s="10">
        <f>IF(B357="","",COUNT($B$16:B357))</f>
        <v>313</v>
      </c>
      <c r="B357" s="17">
        <f>IF(E357="","",COUNT($E$16:E357))</f>
        <v>0</v>
      </c>
      <c r="C357" s="11" t="s">
        <v>1022</v>
      </c>
      <c r="D357" s="11" t="s">
        <v>33</v>
      </c>
      <c r="E357" s="11" t="s">
        <v>1023</v>
      </c>
      <c r="F357" s="18" t="s">
        <v>1024</v>
      </c>
      <c r="G357" s="16">
        <v>1000</v>
      </c>
      <c r="H357" s="16">
        <v>1000</v>
      </c>
      <c r="I357" s="11" t="s">
        <v>54</v>
      </c>
      <c r="J357" s="24" t="s">
        <v>1025</v>
      </c>
      <c r="K357" s="11" t="s">
        <v>1026</v>
      </c>
    </row>
    <row r="358" s="1" customFormat="1" ht="24" spans="1:11">
      <c r="A358" s="10">
        <f>IF(B358="","",COUNT($B$16:B358))</f>
        <v>314</v>
      </c>
      <c r="B358" s="17">
        <f>IF(E358="","",COUNT($E$16:E358))</f>
        <v>0</v>
      </c>
      <c r="C358" s="11" t="s">
        <v>1027</v>
      </c>
      <c r="D358" s="11" t="s">
        <v>33</v>
      </c>
      <c r="E358" s="11" t="s">
        <v>1028</v>
      </c>
      <c r="F358" s="18" t="s">
        <v>1029</v>
      </c>
      <c r="G358" s="11">
        <v>5000</v>
      </c>
      <c r="H358" s="11">
        <v>5000</v>
      </c>
      <c r="I358" s="11" t="s">
        <v>266</v>
      </c>
      <c r="J358" s="24" t="s">
        <v>29</v>
      </c>
      <c r="K358" s="11" t="s">
        <v>1026</v>
      </c>
    </row>
    <row r="359" s="1" customFormat="1" ht="48" spans="1:11">
      <c r="A359" s="10">
        <f>IF(B359="","",COUNT($B$16:B359))</f>
        <v>315</v>
      </c>
      <c r="B359" s="17">
        <f>IF(E359="","",COUNT($E$16:E359))</f>
        <v>0</v>
      </c>
      <c r="C359" s="11" t="s">
        <v>1030</v>
      </c>
      <c r="D359" s="11" t="s">
        <v>33</v>
      </c>
      <c r="E359" s="11" t="s">
        <v>1031</v>
      </c>
      <c r="F359" s="18" t="s">
        <v>1032</v>
      </c>
      <c r="G359" s="16">
        <v>1300</v>
      </c>
      <c r="H359" s="16">
        <v>1300</v>
      </c>
      <c r="I359" s="11" t="s">
        <v>54</v>
      </c>
      <c r="J359" s="24" t="s">
        <v>1033</v>
      </c>
      <c r="K359" s="11" t="s">
        <v>1034</v>
      </c>
    </row>
    <row r="360" s="1" customFormat="1" ht="24" spans="1:11">
      <c r="A360" s="10">
        <f>IF(B360="","",COUNT($B$16:B360))</f>
        <v>316</v>
      </c>
      <c r="B360" s="17">
        <f>IF(E360="","",COUNT($E$16:E360))</f>
        <v>0</v>
      </c>
      <c r="C360" s="11" t="s">
        <v>1035</v>
      </c>
      <c r="D360" s="11" t="s">
        <v>33</v>
      </c>
      <c r="E360" s="11" t="s">
        <v>1036</v>
      </c>
      <c r="F360" s="18" t="s">
        <v>1037</v>
      </c>
      <c r="G360" s="11">
        <v>4000</v>
      </c>
      <c r="H360" s="11">
        <v>4000</v>
      </c>
      <c r="I360" s="11" t="s">
        <v>54</v>
      </c>
      <c r="J360" s="24" t="s">
        <v>1033</v>
      </c>
      <c r="K360" s="11" t="s">
        <v>1026</v>
      </c>
    </row>
    <row r="361" s="1" customFormat="1" ht="24" spans="1:11">
      <c r="A361" s="10" t="str">
        <f>IF(B361="","",COUNT($B$16:B361))</f>
        <v/>
      </c>
      <c r="B361" s="17" t="str">
        <f>IF(E361="","",COUNT($E$16:E361))</f>
        <v/>
      </c>
      <c r="C361" s="9" t="s">
        <v>1038</v>
      </c>
      <c r="D361" s="9"/>
      <c r="E361" s="9"/>
      <c r="F361" s="9">
        <f>COUNT(B362:B366)</f>
        <v>5</v>
      </c>
      <c r="G361" s="15">
        <f>SUM(G362:G366)</f>
        <v>326315</v>
      </c>
      <c r="H361" s="15">
        <f>SUM(H362:H366)</f>
        <v>126045.28</v>
      </c>
      <c r="I361" s="9"/>
      <c r="J361" s="23"/>
      <c r="K361" s="9"/>
    </row>
    <row r="362" s="1" customFormat="1" ht="48" spans="1:11">
      <c r="A362" s="10">
        <f>IF(B362="","",COUNT($B$16:B362))</f>
        <v>317</v>
      </c>
      <c r="B362" s="17">
        <f>IF(E362="","",COUNT($E$16:E362))</f>
        <v>0</v>
      </c>
      <c r="C362" s="11" t="s">
        <v>1039</v>
      </c>
      <c r="D362" s="11" t="s">
        <v>248</v>
      </c>
      <c r="E362" s="11" t="s">
        <v>1040</v>
      </c>
      <c r="F362" s="18" t="s">
        <v>1041</v>
      </c>
      <c r="G362" s="16">
        <v>300000</v>
      </c>
      <c r="H362" s="16">
        <v>100000</v>
      </c>
      <c r="I362" s="11" t="s">
        <v>54</v>
      </c>
      <c r="J362" s="24" t="s">
        <v>55</v>
      </c>
      <c r="K362" s="11" t="s">
        <v>107</v>
      </c>
    </row>
    <row r="363" s="1" customFormat="1" ht="24" spans="1:11">
      <c r="A363" s="10">
        <f>IF(B363="","",COUNT($B$16:B363))</f>
        <v>318</v>
      </c>
      <c r="B363" s="17">
        <f>IF(E363="","",COUNT($E$16:E363))</f>
        <v>0</v>
      </c>
      <c r="C363" s="11" t="s">
        <v>1042</v>
      </c>
      <c r="D363" s="11" t="s">
        <v>248</v>
      </c>
      <c r="E363" s="11" t="s">
        <v>168</v>
      </c>
      <c r="F363" s="18" t="s">
        <v>1043</v>
      </c>
      <c r="G363" s="16">
        <v>1089</v>
      </c>
      <c r="H363" s="16">
        <v>819.28</v>
      </c>
      <c r="I363" s="11" t="s">
        <v>76</v>
      </c>
      <c r="J363" s="24" t="s">
        <v>1044</v>
      </c>
      <c r="K363" s="11" t="s">
        <v>107</v>
      </c>
    </row>
    <row r="364" s="1" customFormat="1" ht="60" spans="1:11">
      <c r="A364" s="10">
        <f>IF(B364="","",COUNT($B$16:B364))</f>
        <v>319</v>
      </c>
      <c r="B364" s="17">
        <f>IF(E364="","",COUNT($E$16:E364))</f>
        <v>0</v>
      </c>
      <c r="C364" s="11" t="s">
        <v>1045</v>
      </c>
      <c r="D364" s="11" t="s">
        <v>248</v>
      </c>
      <c r="E364" s="11" t="s">
        <v>168</v>
      </c>
      <c r="F364" s="18" t="s">
        <v>1046</v>
      </c>
      <c r="G364" s="16">
        <v>1236</v>
      </c>
      <c r="H364" s="16">
        <v>1236</v>
      </c>
      <c r="I364" s="11" t="s">
        <v>858</v>
      </c>
      <c r="J364" s="24" t="s">
        <v>55</v>
      </c>
      <c r="K364" s="11" t="s">
        <v>107</v>
      </c>
    </row>
    <row r="365" s="1" customFormat="1" ht="36" spans="1:11">
      <c r="A365" s="10">
        <f>IF(B365="","",COUNT($B$16:B365))</f>
        <v>320</v>
      </c>
      <c r="B365" s="17">
        <f>IF(E365="","",COUNT($E$16:E365))</f>
        <v>0</v>
      </c>
      <c r="C365" s="11" t="s">
        <v>1047</v>
      </c>
      <c r="D365" s="11" t="s">
        <v>248</v>
      </c>
      <c r="E365" s="11" t="s">
        <v>168</v>
      </c>
      <c r="F365" s="18" t="s">
        <v>1048</v>
      </c>
      <c r="G365" s="16">
        <v>20000</v>
      </c>
      <c r="H365" s="16">
        <v>20000</v>
      </c>
      <c r="I365" s="11" t="s">
        <v>28</v>
      </c>
      <c r="J365" s="24" t="s">
        <v>55</v>
      </c>
      <c r="K365" s="11" t="s">
        <v>107</v>
      </c>
    </row>
    <row r="366" s="1" customFormat="1" ht="60" spans="1:11">
      <c r="A366" s="10">
        <f>IF(B366="","",COUNT($B$16:B366))</f>
        <v>321</v>
      </c>
      <c r="B366" s="17">
        <f>IF(E366="","",COUNT($E$16:E366))</f>
        <v>0</v>
      </c>
      <c r="C366" s="11" t="s">
        <v>1049</v>
      </c>
      <c r="D366" s="11" t="s">
        <v>33</v>
      </c>
      <c r="E366" s="11" t="s">
        <v>26</v>
      </c>
      <c r="F366" s="18" t="s">
        <v>1050</v>
      </c>
      <c r="G366" s="16">
        <v>3990</v>
      </c>
      <c r="H366" s="16">
        <v>3990</v>
      </c>
      <c r="I366" s="11" t="s">
        <v>36</v>
      </c>
      <c r="J366" s="24" t="s">
        <v>55</v>
      </c>
      <c r="K366" s="11" t="s">
        <v>107</v>
      </c>
    </row>
    <row r="367" s="1" customFormat="1" spans="1:11">
      <c r="A367" s="10" t="str">
        <f>IF(B367="","",COUNT($B$16:B367))</f>
        <v/>
      </c>
      <c r="B367" s="17" t="str">
        <f>IF(E367="","",COUNT($E$16:E367))</f>
        <v/>
      </c>
      <c r="C367" s="9" t="s">
        <v>1051</v>
      </c>
      <c r="D367" s="9"/>
      <c r="E367" s="9"/>
      <c r="F367" s="9">
        <f>F368+F374+F395+F413+F419</f>
        <v>47</v>
      </c>
      <c r="G367" s="15">
        <f>G368+G374+G395+G413</f>
        <v>500493.76</v>
      </c>
      <c r="H367" s="15">
        <f>H368+H374+H395+H413</f>
        <v>500493.76</v>
      </c>
      <c r="I367" s="9"/>
      <c r="J367" s="23"/>
      <c r="K367" s="9"/>
    </row>
    <row r="368" s="1" customFormat="1" ht="24" spans="1:11">
      <c r="A368" s="10" t="str">
        <f>IF(B368="","",COUNT($B$16:B368))</f>
        <v/>
      </c>
      <c r="B368" s="17" t="str">
        <f>IF(E368="","",COUNT($E$16:E368))</f>
        <v/>
      </c>
      <c r="C368" s="9" t="s">
        <v>1052</v>
      </c>
      <c r="D368" s="9"/>
      <c r="E368" s="9"/>
      <c r="F368" s="9">
        <f>COUNT(B369:B373)</f>
        <v>5</v>
      </c>
      <c r="G368" s="15">
        <f>SUM(G369:G373)</f>
        <v>7489</v>
      </c>
      <c r="H368" s="15">
        <f>SUM(H369:H373)</f>
        <v>7489</v>
      </c>
      <c r="I368" s="9"/>
      <c r="J368" s="23"/>
      <c r="K368" s="9"/>
    </row>
    <row r="369" s="1" customFormat="1" ht="36" spans="1:11">
      <c r="A369" s="10">
        <f>IF(B369="","",COUNT($B$16:B369))</f>
        <v>322</v>
      </c>
      <c r="B369" s="17">
        <f>IF(E369="","",COUNT($E$16:E369))</f>
        <v>0</v>
      </c>
      <c r="C369" s="11" t="s">
        <v>1053</v>
      </c>
      <c r="D369" s="11" t="s">
        <v>341</v>
      </c>
      <c r="E369" s="11" t="s">
        <v>561</v>
      </c>
      <c r="F369" s="18" t="s">
        <v>1054</v>
      </c>
      <c r="G369" s="16">
        <v>1685</v>
      </c>
      <c r="H369" s="16">
        <v>1685</v>
      </c>
      <c r="I369" s="11" t="s">
        <v>151</v>
      </c>
      <c r="J369" s="24" t="s">
        <v>590</v>
      </c>
      <c r="K369" s="11" t="s">
        <v>346</v>
      </c>
    </row>
    <row r="370" s="1" customFormat="1" ht="96" spans="1:11">
      <c r="A370" s="10">
        <f>IF(B370="","",COUNT($B$16:B370))</f>
        <v>323</v>
      </c>
      <c r="B370" s="17">
        <f>IF(E370="","",COUNT($E$16:E370))</f>
        <v>0</v>
      </c>
      <c r="C370" s="11" t="s">
        <v>1055</v>
      </c>
      <c r="D370" s="11" t="s">
        <v>1056</v>
      </c>
      <c r="E370" s="11" t="s">
        <v>1057</v>
      </c>
      <c r="F370" s="18" t="s">
        <v>1058</v>
      </c>
      <c r="G370" s="16">
        <v>1851</v>
      </c>
      <c r="H370" s="16">
        <v>1851</v>
      </c>
      <c r="I370" s="11" t="s">
        <v>141</v>
      </c>
      <c r="J370" s="24" t="s">
        <v>1059</v>
      </c>
      <c r="K370" s="11" t="s">
        <v>346</v>
      </c>
    </row>
    <row r="371" s="1" customFormat="1" ht="36" spans="1:11">
      <c r="A371" s="10">
        <f>IF(B371="","",COUNT($B$16:B371))</f>
        <v>324</v>
      </c>
      <c r="B371" s="17">
        <f>IF(E371="","",COUNT($E$16:E371))</f>
        <v>0</v>
      </c>
      <c r="C371" s="11" t="s">
        <v>1060</v>
      </c>
      <c r="D371" s="11" t="s">
        <v>33</v>
      </c>
      <c r="E371" s="11" t="s">
        <v>26</v>
      </c>
      <c r="F371" s="18" t="s">
        <v>1061</v>
      </c>
      <c r="G371" s="11">
        <v>780</v>
      </c>
      <c r="H371" s="11">
        <v>780</v>
      </c>
      <c r="I371" s="11" t="s">
        <v>141</v>
      </c>
      <c r="J371" s="24" t="s">
        <v>1062</v>
      </c>
      <c r="K371" s="11" t="s">
        <v>346</v>
      </c>
    </row>
    <row r="372" s="1" customFormat="1" ht="36" spans="1:11">
      <c r="A372" s="10">
        <f>IF(B372="","",COUNT($B$16:B372))</f>
        <v>325</v>
      </c>
      <c r="B372" s="17">
        <f>IF(E372="","",COUNT($E$16:E372))</f>
        <v>0</v>
      </c>
      <c r="C372" s="11" t="s">
        <v>1063</v>
      </c>
      <c r="D372" s="11" t="s">
        <v>1064</v>
      </c>
      <c r="E372" s="11" t="s">
        <v>1065</v>
      </c>
      <c r="F372" s="18" t="s">
        <v>1066</v>
      </c>
      <c r="G372" s="16">
        <v>1673</v>
      </c>
      <c r="H372" s="16">
        <v>1673</v>
      </c>
      <c r="I372" s="11" t="s">
        <v>196</v>
      </c>
      <c r="J372" s="24" t="s">
        <v>1067</v>
      </c>
      <c r="K372" s="11" t="s">
        <v>346</v>
      </c>
    </row>
    <row r="373" s="1" customFormat="1" ht="24" spans="1:11">
      <c r="A373" s="10">
        <f>IF(B373="","",COUNT($B$16:B373))</f>
        <v>326</v>
      </c>
      <c r="B373" s="17">
        <f>IF(E373="","",COUNT($E$16:E373))</f>
        <v>0</v>
      </c>
      <c r="C373" s="11" t="s">
        <v>1068</v>
      </c>
      <c r="D373" s="11" t="s">
        <v>710</v>
      </c>
      <c r="E373" s="11" t="s">
        <v>410</v>
      </c>
      <c r="F373" s="18" t="s">
        <v>1069</v>
      </c>
      <c r="G373" s="16">
        <v>1500</v>
      </c>
      <c r="H373" s="16">
        <v>1500</v>
      </c>
      <c r="I373" s="11" t="s">
        <v>54</v>
      </c>
      <c r="J373" s="24" t="s">
        <v>55</v>
      </c>
      <c r="K373" s="11" t="s">
        <v>721</v>
      </c>
    </row>
    <row r="374" s="1" customFormat="1" ht="24" spans="1:11">
      <c r="A374" s="10" t="str">
        <f>IF(B374="","",COUNT($B$16:B374))</f>
        <v/>
      </c>
      <c r="B374" s="17" t="str">
        <f>IF(E374="","",COUNT($E$16:E374))</f>
        <v/>
      </c>
      <c r="C374" s="9" t="s">
        <v>1070</v>
      </c>
      <c r="D374" s="9"/>
      <c r="E374" s="9"/>
      <c r="F374" s="9">
        <f>COUNT(B375:B394)</f>
        <v>20</v>
      </c>
      <c r="G374" s="15">
        <f>SUM(G375:G394)</f>
        <v>283969.73</v>
      </c>
      <c r="H374" s="15">
        <f>SUM(H375:H394)</f>
        <v>283969.73</v>
      </c>
      <c r="I374" s="9"/>
      <c r="J374" s="23"/>
      <c r="K374" s="9"/>
    </row>
    <row r="375" s="1" customFormat="1" ht="60" spans="1:11">
      <c r="A375" s="10">
        <f>IF(B375="","",COUNT($B$16:B375))</f>
        <v>327</v>
      </c>
      <c r="B375" s="17">
        <f>IF(E375="","",COUNT($E$16:E375))</f>
        <v>0</v>
      </c>
      <c r="C375" s="11" t="s">
        <v>1071</v>
      </c>
      <c r="D375" s="11" t="s">
        <v>33</v>
      </c>
      <c r="E375" s="11" t="s">
        <v>65</v>
      </c>
      <c r="F375" s="18" t="s">
        <v>1072</v>
      </c>
      <c r="G375" s="11">
        <v>603.73</v>
      </c>
      <c r="H375" s="11">
        <v>603.73</v>
      </c>
      <c r="I375" s="11" t="s">
        <v>538</v>
      </c>
      <c r="J375" s="24" t="s">
        <v>1073</v>
      </c>
      <c r="K375" s="11" t="s">
        <v>135</v>
      </c>
    </row>
    <row r="376" s="1" customFormat="1" ht="24" spans="1:11">
      <c r="A376" s="10">
        <f>IF(B376="","",COUNT($B$16:B376))</f>
        <v>328</v>
      </c>
      <c r="B376" s="17">
        <f>IF(E376="","",COUNT($E$16:E376))</f>
        <v>0</v>
      </c>
      <c r="C376" s="11" t="s">
        <v>1074</v>
      </c>
      <c r="D376" s="11" t="s">
        <v>33</v>
      </c>
      <c r="E376" s="11" t="s">
        <v>410</v>
      </c>
      <c r="F376" s="18" t="s">
        <v>1075</v>
      </c>
      <c r="G376" s="16">
        <v>100000</v>
      </c>
      <c r="H376" s="16">
        <v>100000</v>
      </c>
      <c r="I376" s="11" t="s">
        <v>54</v>
      </c>
      <c r="J376" s="24" t="s">
        <v>29</v>
      </c>
      <c r="K376" s="11" t="s">
        <v>135</v>
      </c>
    </row>
    <row r="377" s="1" customFormat="1" ht="24" spans="1:11">
      <c r="A377" s="10">
        <f>IF(B377="","",COUNT($B$16:B377))</f>
        <v>329</v>
      </c>
      <c r="B377" s="17">
        <f>IF(E377="","",COUNT($E$16:E377))</f>
        <v>0</v>
      </c>
      <c r="C377" s="11" t="s">
        <v>1076</v>
      </c>
      <c r="D377" s="11" t="s">
        <v>33</v>
      </c>
      <c r="E377" s="11" t="s">
        <v>410</v>
      </c>
      <c r="F377" s="18" t="s">
        <v>1077</v>
      </c>
      <c r="G377" s="16">
        <v>120000</v>
      </c>
      <c r="H377" s="16">
        <v>120000</v>
      </c>
      <c r="I377" s="11" t="s">
        <v>54</v>
      </c>
      <c r="J377" s="24" t="s">
        <v>271</v>
      </c>
      <c r="K377" s="11" t="s">
        <v>135</v>
      </c>
    </row>
    <row r="378" s="1" customFormat="1" ht="36" spans="1:11">
      <c r="A378" s="10">
        <f>IF(B378="","",COUNT($B$16:B378))</f>
        <v>330</v>
      </c>
      <c r="B378" s="17">
        <f>IF(E378="","",COUNT($E$16:E378))</f>
        <v>0</v>
      </c>
      <c r="C378" s="11" t="s">
        <v>1078</v>
      </c>
      <c r="D378" s="11" t="s">
        <v>1079</v>
      </c>
      <c r="E378" s="11" t="s">
        <v>1080</v>
      </c>
      <c r="F378" s="18" t="s">
        <v>1081</v>
      </c>
      <c r="G378" s="16">
        <v>6534</v>
      </c>
      <c r="H378" s="16">
        <v>6534</v>
      </c>
      <c r="I378" s="11" t="s">
        <v>141</v>
      </c>
      <c r="J378" s="24" t="s">
        <v>1082</v>
      </c>
      <c r="K378" s="11" t="s">
        <v>346</v>
      </c>
    </row>
    <row r="379" s="1" customFormat="1" ht="24" spans="1:11">
      <c r="A379" s="10">
        <f>IF(B379="","",COUNT($B$16:B379))</f>
        <v>331</v>
      </c>
      <c r="B379" s="17">
        <f>IF(E379="","",COUNT($E$16:E379))</f>
        <v>0</v>
      </c>
      <c r="C379" s="11" t="s">
        <v>1083</v>
      </c>
      <c r="D379" s="11" t="s">
        <v>1079</v>
      </c>
      <c r="E379" s="11" t="s">
        <v>1084</v>
      </c>
      <c r="F379" s="18" t="s">
        <v>1081</v>
      </c>
      <c r="G379" s="11">
        <v>683</v>
      </c>
      <c r="H379" s="11">
        <v>683</v>
      </c>
      <c r="I379" s="11" t="s">
        <v>151</v>
      </c>
      <c r="J379" s="24" t="s">
        <v>1085</v>
      </c>
      <c r="K379" s="11" t="s">
        <v>346</v>
      </c>
    </row>
    <row r="380" s="1" customFormat="1" ht="48" spans="1:11">
      <c r="A380" s="10">
        <f>IF(B380="","",COUNT($B$16:B380))</f>
        <v>332</v>
      </c>
      <c r="B380" s="17">
        <f>IF(E380="","",COUNT($E$16:E380))</f>
        <v>0</v>
      </c>
      <c r="C380" s="11" t="s">
        <v>1086</v>
      </c>
      <c r="D380" s="11" t="s">
        <v>1079</v>
      </c>
      <c r="E380" s="11" t="s">
        <v>1087</v>
      </c>
      <c r="F380" s="18" t="s">
        <v>1088</v>
      </c>
      <c r="G380" s="11">
        <v>579</v>
      </c>
      <c r="H380" s="11">
        <v>579</v>
      </c>
      <c r="I380" s="11" t="s">
        <v>151</v>
      </c>
      <c r="J380" s="24" t="s">
        <v>1085</v>
      </c>
      <c r="K380" s="11" t="s">
        <v>346</v>
      </c>
    </row>
    <row r="381" s="1" customFormat="1" ht="60" spans="1:11">
      <c r="A381" s="10">
        <f>IF(B381="","",COUNT($B$16:B381))</f>
        <v>333</v>
      </c>
      <c r="B381" s="17">
        <f>IF(E381="","",COUNT($E$16:E381))</f>
        <v>0</v>
      </c>
      <c r="C381" s="11" t="s">
        <v>1089</v>
      </c>
      <c r="D381" s="11" t="s">
        <v>1079</v>
      </c>
      <c r="E381" s="11" t="s">
        <v>1090</v>
      </c>
      <c r="F381" s="18" t="s">
        <v>1091</v>
      </c>
      <c r="G381" s="16">
        <v>1321</v>
      </c>
      <c r="H381" s="16">
        <v>1321</v>
      </c>
      <c r="I381" s="11" t="s">
        <v>151</v>
      </c>
      <c r="J381" s="24" t="s">
        <v>1085</v>
      </c>
      <c r="K381" s="11" t="s">
        <v>346</v>
      </c>
    </row>
    <row r="382" s="1" customFormat="1" ht="60" spans="1:11">
      <c r="A382" s="10">
        <f>IF(B382="","",COUNT($B$16:B382))</f>
        <v>334</v>
      </c>
      <c r="B382" s="17">
        <f>IF(E382="","",COUNT($E$16:E382))</f>
        <v>0</v>
      </c>
      <c r="C382" s="11" t="s">
        <v>1092</v>
      </c>
      <c r="D382" s="11" t="s">
        <v>1079</v>
      </c>
      <c r="E382" s="11" t="s">
        <v>1093</v>
      </c>
      <c r="F382" s="18" t="s">
        <v>1094</v>
      </c>
      <c r="G382" s="16">
        <v>1640</v>
      </c>
      <c r="H382" s="16">
        <v>1640</v>
      </c>
      <c r="I382" s="11" t="s">
        <v>151</v>
      </c>
      <c r="J382" s="24" t="s">
        <v>1085</v>
      </c>
      <c r="K382" s="11" t="s">
        <v>346</v>
      </c>
    </row>
    <row r="383" s="1" customFormat="1" ht="48" spans="1:11">
      <c r="A383" s="10">
        <f>IF(B383="","",COUNT($B$16:B383))</f>
        <v>335</v>
      </c>
      <c r="B383" s="17">
        <f>IF(E383="","",COUNT($E$16:E383))</f>
        <v>0</v>
      </c>
      <c r="C383" s="11" t="s">
        <v>1095</v>
      </c>
      <c r="D383" s="11" t="s">
        <v>1096</v>
      </c>
      <c r="E383" s="11" t="s">
        <v>1097</v>
      </c>
      <c r="F383" s="18" t="s">
        <v>1098</v>
      </c>
      <c r="G383" s="16">
        <v>2601</v>
      </c>
      <c r="H383" s="16">
        <v>2601</v>
      </c>
      <c r="I383" s="11" t="s">
        <v>151</v>
      </c>
      <c r="J383" s="24" t="s">
        <v>1085</v>
      </c>
      <c r="K383" s="11" t="s">
        <v>346</v>
      </c>
    </row>
    <row r="384" s="1" customFormat="1" ht="36" spans="1:11">
      <c r="A384" s="10">
        <f>IF(B384="","",COUNT($B$16:B384))</f>
        <v>336</v>
      </c>
      <c r="B384" s="17">
        <f>IF(E384="","",COUNT($E$16:E384))</f>
        <v>0</v>
      </c>
      <c r="C384" s="11" t="s">
        <v>1099</v>
      </c>
      <c r="D384" s="11" t="s">
        <v>1079</v>
      </c>
      <c r="E384" s="11" t="s">
        <v>1100</v>
      </c>
      <c r="F384" s="18" t="s">
        <v>1081</v>
      </c>
      <c r="G384" s="16">
        <v>3679</v>
      </c>
      <c r="H384" s="16">
        <v>3679</v>
      </c>
      <c r="I384" s="11" t="s">
        <v>76</v>
      </c>
      <c r="J384" s="24" t="s">
        <v>1101</v>
      </c>
      <c r="K384" s="11" t="s">
        <v>346</v>
      </c>
    </row>
    <row r="385" s="1" customFormat="1" ht="36" spans="1:11">
      <c r="A385" s="10">
        <f>IF(B385="","",COUNT($B$16:B385))</f>
        <v>337</v>
      </c>
      <c r="B385" s="17">
        <f>IF(E385="","",COUNT($E$16:E385))</f>
        <v>0</v>
      </c>
      <c r="C385" s="11" t="s">
        <v>1102</v>
      </c>
      <c r="D385" s="11" t="s">
        <v>33</v>
      </c>
      <c r="E385" s="11" t="s">
        <v>1103</v>
      </c>
      <c r="F385" s="18" t="s">
        <v>1104</v>
      </c>
      <c r="G385" s="16">
        <v>12990</v>
      </c>
      <c r="H385" s="16">
        <v>12990</v>
      </c>
      <c r="I385" s="11" t="s">
        <v>54</v>
      </c>
      <c r="J385" s="24" t="s">
        <v>29</v>
      </c>
      <c r="K385" s="11" t="s">
        <v>969</v>
      </c>
    </row>
    <row r="386" s="1" customFormat="1" ht="120" spans="1:11">
      <c r="A386" s="10">
        <f>IF(B386="","",COUNT($B$16:B386))</f>
        <v>338</v>
      </c>
      <c r="B386" s="17">
        <f>IF(E386="","",COUNT($E$16:E386))</f>
        <v>0</v>
      </c>
      <c r="C386" s="11" t="s">
        <v>1105</v>
      </c>
      <c r="D386" s="11" t="s">
        <v>1079</v>
      </c>
      <c r="E386" s="11" t="s">
        <v>1106</v>
      </c>
      <c r="F386" s="18" t="s">
        <v>1107</v>
      </c>
      <c r="G386" s="16">
        <v>19937</v>
      </c>
      <c r="H386" s="16">
        <v>19937</v>
      </c>
      <c r="I386" s="11" t="s">
        <v>145</v>
      </c>
      <c r="J386" s="24" t="s">
        <v>1108</v>
      </c>
      <c r="K386" s="11" t="s">
        <v>346</v>
      </c>
    </row>
    <row r="387" s="1" customFormat="1" ht="24" spans="1:11">
      <c r="A387" s="10">
        <f>IF(B387="","",COUNT($B$16:B387))</f>
        <v>339</v>
      </c>
      <c r="B387" s="17">
        <f>IF(E387="","",COUNT($E$16:E387))</f>
        <v>0</v>
      </c>
      <c r="C387" s="11" t="s">
        <v>1109</v>
      </c>
      <c r="D387" s="11" t="s">
        <v>1079</v>
      </c>
      <c r="E387" s="11" t="s">
        <v>1110</v>
      </c>
      <c r="F387" s="18" t="s">
        <v>1081</v>
      </c>
      <c r="G387" s="11">
        <v>796</v>
      </c>
      <c r="H387" s="11">
        <v>796</v>
      </c>
      <c r="I387" s="11" t="s">
        <v>151</v>
      </c>
      <c r="J387" s="24" t="s">
        <v>1111</v>
      </c>
      <c r="K387" s="11" t="s">
        <v>346</v>
      </c>
    </row>
    <row r="388" s="1" customFormat="1" ht="36" spans="1:11">
      <c r="A388" s="10">
        <f>IF(B388="","",COUNT($B$16:B388))</f>
        <v>340</v>
      </c>
      <c r="B388" s="17">
        <f>IF(E388="","",COUNT($E$16:E388))</f>
        <v>0</v>
      </c>
      <c r="C388" s="11" t="s">
        <v>1112</v>
      </c>
      <c r="D388" s="11" t="s">
        <v>1079</v>
      </c>
      <c r="E388" s="11" t="s">
        <v>1113</v>
      </c>
      <c r="F388" s="18" t="s">
        <v>1114</v>
      </c>
      <c r="G388" s="16">
        <v>4000</v>
      </c>
      <c r="H388" s="16">
        <v>4000</v>
      </c>
      <c r="I388" s="11" t="s">
        <v>54</v>
      </c>
      <c r="J388" s="24" t="s">
        <v>1115</v>
      </c>
      <c r="K388" s="11" t="s">
        <v>346</v>
      </c>
    </row>
    <row r="389" s="1" customFormat="1" ht="36" spans="1:11">
      <c r="A389" s="10">
        <f>IF(B389="","",COUNT($B$16:B389))</f>
        <v>341</v>
      </c>
      <c r="B389" s="17">
        <f>IF(E389="","",COUNT($E$16:E389))</f>
        <v>0</v>
      </c>
      <c r="C389" s="11" t="s">
        <v>1116</v>
      </c>
      <c r="D389" s="11" t="s">
        <v>1079</v>
      </c>
      <c r="E389" s="11" t="s">
        <v>626</v>
      </c>
      <c r="F389" s="18" t="s">
        <v>1114</v>
      </c>
      <c r="G389" s="16">
        <v>5205</v>
      </c>
      <c r="H389" s="16">
        <v>5205</v>
      </c>
      <c r="I389" s="11" t="s">
        <v>42</v>
      </c>
      <c r="J389" s="24" t="s">
        <v>1117</v>
      </c>
      <c r="K389" s="11" t="s">
        <v>346</v>
      </c>
    </row>
    <row r="390" s="1" customFormat="1" ht="36" spans="1:11">
      <c r="A390" s="10">
        <f>IF(B390="","",COUNT($B$16:B390))</f>
        <v>342</v>
      </c>
      <c r="B390" s="17">
        <f>IF(E390="","",COUNT($E$16:E390))</f>
        <v>0</v>
      </c>
      <c r="C390" s="11" t="s">
        <v>1118</v>
      </c>
      <c r="D390" s="11" t="s">
        <v>33</v>
      </c>
      <c r="E390" s="11" t="s">
        <v>57</v>
      </c>
      <c r="F390" s="18" t="s">
        <v>1119</v>
      </c>
      <c r="G390" s="11">
        <v>500</v>
      </c>
      <c r="H390" s="11">
        <v>500</v>
      </c>
      <c r="I390" s="11" t="s">
        <v>76</v>
      </c>
      <c r="J390" s="24" t="s">
        <v>55</v>
      </c>
      <c r="K390" s="11" t="s">
        <v>1120</v>
      </c>
    </row>
    <row r="391" s="1" customFormat="1" ht="36" spans="1:11">
      <c r="A391" s="10">
        <f>IF(B391="","",COUNT($B$16:B391))</f>
        <v>343</v>
      </c>
      <c r="B391" s="17">
        <f>IF(E391="","",COUNT($E$16:E391))</f>
        <v>0</v>
      </c>
      <c r="C391" s="11" t="s">
        <v>1118</v>
      </c>
      <c r="D391" s="11" t="s">
        <v>33</v>
      </c>
      <c r="E391" s="11" t="s">
        <v>57</v>
      </c>
      <c r="F391" s="18" t="s">
        <v>1121</v>
      </c>
      <c r="G391" s="11">
        <v>727</v>
      </c>
      <c r="H391" s="11">
        <v>727</v>
      </c>
      <c r="I391" s="11" t="s">
        <v>858</v>
      </c>
      <c r="J391" s="24" t="s">
        <v>1122</v>
      </c>
      <c r="K391" s="11" t="s">
        <v>1120</v>
      </c>
    </row>
    <row r="392" s="1" customFormat="1" ht="60" spans="1:11">
      <c r="A392" s="10">
        <f>IF(B392="","",COUNT($B$16:B392))</f>
        <v>344</v>
      </c>
      <c r="B392" s="17">
        <f>IF(E392="","",COUNT($E$16:E392))</f>
        <v>0</v>
      </c>
      <c r="C392" s="11" t="s">
        <v>1123</v>
      </c>
      <c r="D392" s="11" t="s">
        <v>33</v>
      </c>
      <c r="E392" s="11" t="s">
        <v>61</v>
      </c>
      <c r="F392" s="18" t="s">
        <v>1124</v>
      </c>
      <c r="G392" s="11">
        <v>278</v>
      </c>
      <c r="H392" s="11">
        <v>278</v>
      </c>
      <c r="I392" s="11" t="s">
        <v>76</v>
      </c>
      <c r="J392" s="24" t="s">
        <v>1122</v>
      </c>
      <c r="K392" s="11" t="s">
        <v>1120</v>
      </c>
    </row>
    <row r="393" s="1" customFormat="1" ht="24" spans="1:11">
      <c r="A393" s="10">
        <f>IF(B393="","",COUNT($B$16:B393))</f>
        <v>345</v>
      </c>
      <c r="B393" s="17">
        <f>IF(E393="","",COUNT($E$16:E393))</f>
        <v>0</v>
      </c>
      <c r="C393" s="11" t="s">
        <v>1125</v>
      </c>
      <c r="D393" s="11" t="s">
        <v>33</v>
      </c>
      <c r="E393" s="11" t="s">
        <v>26</v>
      </c>
      <c r="F393" s="18" t="s">
        <v>1126</v>
      </c>
      <c r="G393" s="11">
        <v>250</v>
      </c>
      <c r="H393" s="11">
        <v>250</v>
      </c>
      <c r="I393" s="11" t="s">
        <v>240</v>
      </c>
      <c r="J393" s="24" t="s">
        <v>29</v>
      </c>
      <c r="K393" s="11" t="s">
        <v>1120</v>
      </c>
    </row>
    <row r="394" s="1" customFormat="1" ht="24" spans="1:11">
      <c r="A394" s="10">
        <f>IF(B394="","",COUNT($B$16:B394))</f>
        <v>346</v>
      </c>
      <c r="B394" s="17">
        <f>IF(E394="","",COUNT($E$16:E394))</f>
        <v>0</v>
      </c>
      <c r="C394" s="11" t="s">
        <v>1127</v>
      </c>
      <c r="D394" s="11" t="s">
        <v>162</v>
      </c>
      <c r="E394" s="11" t="s">
        <v>57</v>
      </c>
      <c r="F394" s="18" t="s">
        <v>1128</v>
      </c>
      <c r="G394" s="16">
        <v>1646</v>
      </c>
      <c r="H394" s="16">
        <v>1646</v>
      </c>
      <c r="I394" s="11" t="s">
        <v>216</v>
      </c>
      <c r="J394" s="24" t="s">
        <v>1129</v>
      </c>
      <c r="K394" s="11" t="s">
        <v>1120</v>
      </c>
    </row>
    <row r="395" s="1" customFormat="1" ht="24" spans="1:11">
      <c r="A395" s="10" t="str">
        <f>IF(B395="","",COUNT($B$16:B395))</f>
        <v/>
      </c>
      <c r="B395" s="17" t="str">
        <f>IF(E395="","",COUNT($E$16:E395))</f>
        <v/>
      </c>
      <c r="C395" s="9" t="s">
        <v>1130</v>
      </c>
      <c r="D395" s="9"/>
      <c r="E395" s="9"/>
      <c r="F395" s="9">
        <f>COUNT(B396:B412)</f>
        <v>17</v>
      </c>
      <c r="G395" s="15">
        <f>SUM(G396:G412)</f>
        <v>158415.03</v>
      </c>
      <c r="H395" s="15">
        <f>SUM(H396:H412)</f>
        <v>158415.03</v>
      </c>
      <c r="I395" s="9"/>
      <c r="J395" s="23"/>
      <c r="K395" s="9"/>
    </row>
    <row r="396" s="1" customFormat="1" ht="60" spans="1:11">
      <c r="A396" s="10">
        <f>IF(B396="","",COUNT($B$16:B396))</f>
        <v>347</v>
      </c>
      <c r="B396" s="17">
        <f>IF(E396="","",COUNT($E$16:E396))</f>
        <v>0</v>
      </c>
      <c r="C396" s="11" t="s">
        <v>1131</v>
      </c>
      <c r="D396" s="11" t="s">
        <v>33</v>
      </c>
      <c r="E396" s="11" t="s">
        <v>172</v>
      </c>
      <c r="F396" s="18" t="s">
        <v>1132</v>
      </c>
      <c r="G396" s="16">
        <v>8000</v>
      </c>
      <c r="H396" s="16">
        <v>8000</v>
      </c>
      <c r="I396" s="11" t="s">
        <v>151</v>
      </c>
      <c r="J396" s="24" t="s">
        <v>55</v>
      </c>
      <c r="K396" s="11" t="s">
        <v>107</v>
      </c>
    </row>
    <row r="397" s="1" customFormat="1" ht="24" spans="1:11">
      <c r="A397" s="10">
        <f>IF(B397="","",COUNT($B$16:B397))</f>
        <v>348</v>
      </c>
      <c r="B397" s="17">
        <f>IF(E397="","",COUNT($E$16:E397))</f>
        <v>0</v>
      </c>
      <c r="C397" s="11" t="s">
        <v>1133</v>
      </c>
      <c r="D397" s="11" t="s">
        <v>117</v>
      </c>
      <c r="E397" s="11" t="s">
        <v>1134</v>
      </c>
      <c r="F397" s="18" t="s">
        <v>1135</v>
      </c>
      <c r="G397" s="16">
        <v>8000</v>
      </c>
      <c r="H397" s="16">
        <v>8000</v>
      </c>
      <c r="I397" s="11" t="s">
        <v>76</v>
      </c>
      <c r="J397" s="24" t="s">
        <v>55</v>
      </c>
      <c r="K397" s="11" t="s">
        <v>107</v>
      </c>
    </row>
    <row r="398" s="1" customFormat="1" ht="45" spans="1:11">
      <c r="A398" s="10">
        <f>IF(B398="","",COUNT($B$16:B398))</f>
        <v>349</v>
      </c>
      <c r="B398" s="17">
        <f>IF(E398="","",COUNT($E$16:E398))</f>
        <v>0</v>
      </c>
      <c r="C398" s="11" t="s">
        <v>1136</v>
      </c>
      <c r="D398" s="11" t="s">
        <v>33</v>
      </c>
      <c r="E398" s="11" t="s">
        <v>168</v>
      </c>
      <c r="F398" s="20" t="s">
        <v>1137</v>
      </c>
      <c r="G398" s="21">
        <v>12158.67</v>
      </c>
      <c r="H398" s="21">
        <v>12158.67</v>
      </c>
      <c r="I398" s="11" t="s">
        <v>151</v>
      </c>
      <c r="J398" s="24" t="s">
        <v>316</v>
      </c>
      <c r="K398" s="11" t="s">
        <v>107</v>
      </c>
    </row>
    <row r="399" s="1" customFormat="1" ht="24" spans="1:11">
      <c r="A399" s="10">
        <f>IF(B399="","",COUNT($B$16:B399))</f>
        <v>350</v>
      </c>
      <c r="B399" s="17">
        <f>IF(E399="","",COUNT($E$16:E399))</f>
        <v>0</v>
      </c>
      <c r="C399" s="11" t="s">
        <v>1138</v>
      </c>
      <c r="D399" s="11" t="s">
        <v>117</v>
      </c>
      <c r="E399" s="11" t="s">
        <v>1139</v>
      </c>
      <c r="F399" s="18" t="s">
        <v>1140</v>
      </c>
      <c r="G399" s="16">
        <v>7000</v>
      </c>
      <c r="H399" s="16">
        <v>7000</v>
      </c>
      <c r="I399" s="11" t="s">
        <v>76</v>
      </c>
      <c r="J399" s="24" t="s">
        <v>55</v>
      </c>
      <c r="K399" s="11" t="s">
        <v>107</v>
      </c>
    </row>
    <row r="400" s="1" customFormat="1" ht="48" spans="1:11">
      <c r="A400" s="10">
        <f>IF(B400="","",COUNT($B$16:B400))</f>
        <v>351</v>
      </c>
      <c r="B400" s="17">
        <f>IF(E400="","",COUNT($E$16:E400))</f>
        <v>0</v>
      </c>
      <c r="C400" s="11" t="s">
        <v>1141</v>
      </c>
      <c r="D400" s="11" t="s">
        <v>33</v>
      </c>
      <c r="E400" s="11" t="s">
        <v>1142</v>
      </c>
      <c r="F400" s="18" t="s">
        <v>1143</v>
      </c>
      <c r="G400" s="16">
        <v>70000</v>
      </c>
      <c r="H400" s="16">
        <v>70000</v>
      </c>
      <c r="I400" s="11" t="s">
        <v>54</v>
      </c>
      <c r="J400" s="24" t="s">
        <v>55</v>
      </c>
      <c r="K400" s="11" t="s">
        <v>107</v>
      </c>
    </row>
    <row r="401" s="1" customFormat="1" ht="48" spans="1:11">
      <c r="A401" s="10">
        <f>IF(B401="","",COUNT($B$16:B401))</f>
        <v>352</v>
      </c>
      <c r="B401" s="17">
        <f>IF(E401="","",COUNT($E$16:E401))</f>
        <v>0</v>
      </c>
      <c r="C401" s="11" t="s">
        <v>1144</v>
      </c>
      <c r="D401" s="11" t="s">
        <v>33</v>
      </c>
      <c r="E401" s="11" t="s">
        <v>1145</v>
      </c>
      <c r="F401" s="18" t="s">
        <v>1146</v>
      </c>
      <c r="G401" s="16">
        <v>3618</v>
      </c>
      <c r="H401" s="16">
        <v>3618</v>
      </c>
      <c r="I401" s="11" t="s">
        <v>151</v>
      </c>
      <c r="J401" s="24" t="s">
        <v>55</v>
      </c>
      <c r="K401" s="11" t="s">
        <v>107</v>
      </c>
    </row>
    <row r="402" s="1" customFormat="1" ht="24" spans="1:11">
      <c r="A402" s="10">
        <f>IF(B402="","",COUNT($B$16:B402))</f>
        <v>353</v>
      </c>
      <c r="B402" s="17">
        <f>IF(E402="","",COUNT($E$16:E402))</f>
        <v>0</v>
      </c>
      <c r="C402" s="11" t="s">
        <v>1147</v>
      </c>
      <c r="D402" s="11" t="s">
        <v>33</v>
      </c>
      <c r="E402" s="11" t="s">
        <v>168</v>
      </c>
      <c r="F402" s="18" t="s">
        <v>1148</v>
      </c>
      <c r="G402" s="16">
        <v>1021</v>
      </c>
      <c r="H402" s="16">
        <v>1021</v>
      </c>
      <c r="I402" s="11" t="s">
        <v>151</v>
      </c>
      <c r="J402" s="24" t="s">
        <v>55</v>
      </c>
      <c r="K402" s="11" t="s">
        <v>107</v>
      </c>
    </row>
    <row r="403" s="1" customFormat="1" ht="24" spans="1:11">
      <c r="A403" s="10">
        <f>IF(B403="","",COUNT($B$16:B403))</f>
        <v>354</v>
      </c>
      <c r="B403" s="17">
        <f>IF(E403="","",COUNT($E$16:E403))</f>
        <v>0</v>
      </c>
      <c r="C403" s="11" t="s">
        <v>1149</v>
      </c>
      <c r="D403" s="11" t="s">
        <v>33</v>
      </c>
      <c r="E403" s="11" t="s">
        <v>229</v>
      </c>
      <c r="F403" s="18" t="s">
        <v>1150</v>
      </c>
      <c r="G403" s="16">
        <v>2100</v>
      </c>
      <c r="H403" s="16">
        <v>2100</v>
      </c>
      <c r="I403" s="11" t="s">
        <v>151</v>
      </c>
      <c r="J403" s="24" t="s">
        <v>55</v>
      </c>
      <c r="K403" s="11" t="s">
        <v>107</v>
      </c>
    </row>
    <row r="404" s="1" customFormat="1" ht="36" spans="1:11">
      <c r="A404" s="10">
        <f>IF(B404="","",COUNT($B$16:B404))</f>
        <v>355</v>
      </c>
      <c r="B404" s="17">
        <f>IF(E404="","",COUNT($E$16:E404))</f>
        <v>0</v>
      </c>
      <c r="C404" s="11" t="s">
        <v>1151</v>
      </c>
      <c r="D404" s="11" t="s">
        <v>33</v>
      </c>
      <c r="E404" s="11" t="s">
        <v>375</v>
      </c>
      <c r="F404" s="18" t="s">
        <v>1152</v>
      </c>
      <c r="G404" s="16">
        <v>1172</v>
      </c>
      <c r="H404" s="16">
        <v>1172</v>
      </c>
      <c r="I404" s="11" t="s">
        <v>54</v>
      </c>
      <c r="J404" s="24" t="s">
        <v>1153</v>
      </c>
      <c r="K404" s="11" t="s">
        <v>950</v>
      </c>
    </row>
    <row r="405" s="1" customFormat="1" ht="24" spans="1:11">
      <c r="A405" s="10">
        <f>IF(B405="","",COUNT($B$16:B405))</f>
        <v>356</v>
      </c>
      <c r="B405" s="17">
        <f>IF(E405="","",COUNT($E$16:E405))</f>
        <v>0</v>
      </c>
      <c r="C405" s="11" t="s">
        <v>1154</v>
      </c>
      <c r="D405" s="11" t="s">
        <v>33</v>
      </c>
      <c r="E405" s="11" t="s">
        <v>375</v>
      </c>
      <c r="F405" s="18" t="s">
        <v>1155</v>
      </c>
      <c r="G405" s="16">
        <v>4000</v>
      </c>
      <c r="H405" s="16">
        <v>4000</v>
      </c>
      <c r="I405" s="11" t="s">
        <v>151</v>
      </c>
      <c r="J405" s="24" t="s">
        <v>55</v>
      </c>
      <c r="K405" s="11" t="s">
        <v>107</v>
      </c>
    </row>
    <row r="406" s="1" customFormat="1" ht="24" spans="1:11">
      <c r="A406" s="10">
        <f>IF(B406="","",COUNT($B$16:B406))</f>
        <v>357</v>
      </c>
      <c r="B406" s="17">
        <f>IF(E406="","",COUNT($E$16:E406))</f>
        <v>0</v>
      </c>
      <c r="C406" s="11" t="s">
        <v>1156</v>
      </c>
      <c r="D406" s="11" t="s">
        <v>33</v>
      </c>
      <c r="E406" s="11" t="s">
        <v>1157</v>
      </c>
      <c r="F406" s="18" t="s">
        <v>1158</v>
      </c>
      <c r="G406" s="16">
        <v>4420</v>
      </c>
      <c r="H406" s="16">
        <v>4420</v>
      </c>
      <c r="I406" s="11" t="s">
        <v>141</v>
      </c>
      <c r="J406" s="24" t="s">
        <v>55</v>
      </c>
      <c r="K406" s="11" t="s">
        <v>107</v>
      </c>
    </row>
    <row r="407" s="1" customFormat="1" ht="48" spans="1:11">
      <c r="A407" s="10">
        <f>IF(B407="","",COUNT($B$16:B407))</f>
        <v>358</v>
      </c>
      <c r="B407" s="17">
        <f>IF(E407="","",COUNT($E$16:E407))</f>
        <v>0</v>
      </c>
      <c r="C407" s="11" t="s">
        <v>1159</v>
      </c>
      <c r="D407" s="11" t="s">
        <v>33</v>
      </c>
      <c r="E407" s="11" t="s">
        <v>1160</v>
      </c>
      <c r="F407" s="18" t="s">
        <v>1161</v>
      </c>
      <c r="G407" s="16">
        <v>15000</v>
      </c>
      <c r="H407" s="16">
        <v>15000</v>
      </c>
      <c r="I407" s="11" t="s">
        <v>54</v>
      </c>
      <c r="J407" s="24" t="s">
        <v>1162</v>
      </c>
      <c r="K407" s="11" t="s">
        <v>107</v>
      </c>
    </row>
    <row r="408" s="1" customFormat="1" ht="45" spans="1:11">
      <c r="A408" s="10">
        <f>IF(B408="","",COUNT($B$16:B408))</f>
        <v>359</v>
      </c>
      <c r="B408" s="17">
        <f>IF(E408="","",COUNT($E$16:E408))</f>
        <v>0</v>
      </c>
      <c r="C408" s="11" t="s">
        <v>1163</v>
      </c>
      <c r="D408" s="11" t="s">
        <v>33</v>
      </c>
      <c r="E408" s="11" t="s">
        <v>168</v>
      </c>
      <c r="F408" s="20" t="s">
        <v>1164</v>
      </c>
      <c r="G408" s="16">
        <v>2500</v>
      </c>
      <c r="H408" s="16">
        <v>2500</v>
      </c>
      <c r="I408" s="11" t="s">
        <v>196</v>
      </c>
      <c r="J408" s="24" t="s">
        <v>316</v>
      </c>
      <c r="K408" s="11" t="s">
        <v>107</v>
      </c>
    </row>
    <row r="409" s="1" customFormat="1" ht="24" spans="1:11">
      <c r="A409" s="10">
        <f>IF(B409="","",COUNT($B$16:B409))</f>
        <v>360</v>
      </c>
      <c r="B409" s="17">
        <f>IF(E409="","",COUNT($E$16:E409))</f>
        <v>0</v>
      </c>
      <c r="C409" s="11" t="s">
        <v>1165</v>
      </c>
      <c r="D409" s="11" t="s">
        <v>33</v>
      </c>
      <c r="E409" s="11" t="s">
        <v>168</v>
      </c>
      <c r="F409" s="18" t="s">
        <v>1166</v>
      </c>
      <c r="G409" s="16">
        <v>5000</v>
      </c>
      <c r="H409" s="16">
        <v>5000</v>
      </c>
      <c r="I409" s="11" t="s">
        <v>196</v>
      </c>
      <c r="J409" s="24" t="s">
        <v>55</v>
      </c>
      <c r="K409" s="11" t="s">
        <v>107</v>
      </c>
    </row>
    <row r="410" s="1" customFormat="1" ht="24" spans="1:11">
      <c r="A410" s="10">
        <f>IF(B410="","",COUNT($B$16:B410))</f>
        <v>361</v>
      </c>
      <c r="B410" s="17">
        <f>IF(E410="","",COUNT($E$16:E410))</f>
        <v>0</v>
      </c>
      <c r="C410" s="11" t="s">
        <v>1167</v>
      </c>
      <c r="D410" s="11" t="s">
        <v>33</v>
      </c>
      <c r="E410" s="11" t="s">
        <v>168</v>
      </c>
      <c r="F410" s="18" t="s">
        <v>1168</v>
      </c>
      <c r="G410" s="16">
        <v>8000</v>
      </c>
      <c r="H410" s="16">
        <v>8000</v>
      </c>
      <c r="I410" s="11" t="s">
        <v>196</v>
      </c>
      <c r="J410" s="24" t="s">
        <v>55</v>
      </c>
      <c r="K410" s="11" t="s">
        <v>107</v>
      </c>
    </row>
    <row r="411" s="1" customFormat="1" ht="24" spans="1:11">
      <c r="A411" s="10">
        <f>IF(B411="","",COUNT($B$16:B411))</f>
        <v>362</v>
      </c>
      <c r="B411" s="17">
        <f>IF(E411="","",COUNT($E$16:E411))</f>
        <v>0</v>
      </c>
      <c r="C411" s="11" t="s">
        <v>1169</v>
      </c>
      <c r="D411" s="11" t="s">
        <v>33</v>
      </c>
      <c r="E411" s="11" t="s">
        <v>1170</v>
      </c>
      <c r="F411" s="18" t="s">
        <v>1171</v>
      </c>
      <c r="G411" s="16">
        <v>3000</v>
      </c>
      <c r="H411" s="16">
        <v>3000</v>
      </c>
      <c r="I411" s="11" t="s">
        <v>196</v>
      </c>
      <c r="J411" s="24" t="s">
        <v>55</v>
      </c>
      <c r="K411" s="11" t="s">
        <v>107</v>
      </c>
    </row>
    <row r="412" s="1" customFormat="1" ht="24" spans="1:11">
      <c r="A412" s="10">
        <f>IF(B412="","",COUNT($B$16:B412))</f>
        <v>363</v>
      </c>
      <c r="B412" s="17">
        <f>IF(E412="","",COUNT($E$16:E412))</f>
        <v>0</v>
      </c>
      <c r="C412" s="11" t="s">
        <v>1172</v>
      </c>
      <c r="D412" s="11" t="s">
        <v>33</v>
      </c>
      <c r="E412" s="11" t="s">
        <v>1173</v>
      </c>
      <c r="F412" s="20" t="s">
        <v>1174</v>
      </c>
      <c r="G412" s="21">
        <v>3425.36</v>
      </c>
      <c r="H412" s="21">
        <v>3425.36</v>
      </c>
      <c r="I412" s="11" t="s">
        <v>151</v>
      </c>
      <c r="J412" s="24" t="s">
        <v>55</v>
      </c>
      <c r="K412" s="11" t="s">
        <v>107</v>
      </c>
    </row>
    <row r="413" s="1" customFormat="1" ht="24" spans="1:11">
      <c r="A413" s="10" t="str">
        <f>IF(B413="","",COUNT($B$16:B413))</f>
        <v/>
      </c>
      <c r="B413" s="17" t="str">
        <f>IF(E413="","",COUNT($E$16:E413))</f>
        <v/>
      </c>
      <c r="C413" s="9" t="s">
        <v>1175</v>
      </c>
      <c r="D413" s="9"/>
      <c r="E413" s="9"/>
      <c r="F413" s="9">
        <f>COUNT(B414:B418)</f>
        <v>5</v>
      </c>
      <c r="G413" s="15">
        <f>SUM(G414:G418)</f>
        <v>50620</v>
      </c>
      <c r="H413" s="15">
        <f>SUM(H414:H418)</f>
        <v>50620</v>
      </c>
      <c r="I413" s="9"/>
      <c r="J413" s="23"/>
      <c r="K413" s="9"/>
    </row>
    <row r="414" s="1" customFormat="1" ht="36" spans="1:11">
      <c r="A414" s="10">
        <f>IF(B414="","",COUNT($B$16:B414))</f>
        <v>364</v>
      </c>
      <c r="B414" s="17">
        <f>IF(E414="","",COUNT($E$16:E414))</f>
        <v>0</v>
      </c>
      <c r="C414" s="11" t="s">
        <v>1176</v>
      </c>
      <c r="D414" s="11" t="s">
        <v>33</v>
      </c>
      <c r="E414" s="11" t="s">
        <v>168</v>
      </c>
      <c r="F414" s="18" t="s">
        <v>1177</v>
      </c>
      <c r="G414" s="16">
        <v>4000</v>
      </c>
      <c r="H414" s="16">
        <v>4000</v>
      </c>
      <c r="I414" s="11" t="s">
        <v>151</v>
      </c>
      <c r="J414" s="24" t="s">
        <v>55</v>
      </c>
      <c r="K414" s="11" t="s">
        <v>969</v>
      </c>
    </row>
    <row r="415" s="1" customFormat="1" ht="24" spans="1:11">
      <c r="A415" s="10">
        <f>IF(B415="","",COUNT($B$16:B415))</f>
        <v>365</v>
      </c>
      <c r="B415" s="17">
        <f>IF(E415="","",COUNT($E$16:E415))</f>
        <v>0</v>
      </c>
      <c r="C415" s="11" t="s">
        <v>1178</v>
      </c>
      <c r="D415" s="11" t="s">
        <v>33</v>
      </c>
      <c r="E415" s="11" t="s">
        <v>1179</v>
      </c>
      <c r="F415" s="18" t="s">
        <v>1180</v>
      </c>
      <c r="G415" s="16">
        <v>14000</v>
      </c>
      <c r="H415" s="16">
        <v>14000</v>
      </c>
      <c r="I415" s="11" t="s">
        <v>54</v>
      </c>
      <c r="J415" s="24" t="s">
        <v>1181</v>
      </c>
      <c r="K415" s="11" t="s">
        <v>107</v>
      </c>
    </row>
    <row r="416" s="1" customFormat="1" ht="24" spans="1:11">
      <c r="A416" s="10">
        <f>IF(B416="","",COUNT($B$16:B416))</f>
        <v>366</v>
      </c>
      <c r="B416" s="17">
        <f>IF(E416="","",COUNT($E$16:E416))</f>
        <v>0</v>
      </c>
      <c r="C416" s="11" t="s">
        <v>1182</v>
      </c>
      <c r="D416" s="11" t="s">
        <v>33</v>
      </c>
      <c r="E416" s="11" t="s">
        <v>1183</v>
      </c>
      <c r="F416" s="18" t="s">
        <v>1180</v>
      </c>
      <c r="G416" s="16">
        <v>28000</v>
      </c>
      <c r="H416" s="16">
        <v>28000</v>
      </c>
      <c r="I416" s="11" t="s">
        <v>54</v>
      </c>
      <c r="J416" s="24" t="s">
        <v>1181</v>
      </c>
      <c r="K416" s="11" t="s">
        <v>107</v>
      </c>
    </row>
    <row r="417" s="1" customFormat="1" ht="48" spans="1:11">
      <c r="A417" s="10">
        <f>IF(B417="","",COUNT($B$16:B417))</f>
        <v>367</v>
      </c>
      <c r="B417" s="17">
        <f>IF(E417="","",COUNT($E$16:E417))</f>
        <v>0</v>
      </c>
      <c r="C417" s="11" t="s">
        <v>1184</v>
      </c>
      <c r="D417" s="11" t="s">
        <v>33</v>
      </c>
      <c r="E417" s="11" t="s">
        <v>1185</v>
      </c>
      <c r="F417" s="18" t="s">
        <v>1186</v>
      </c>
      <c r="G417" s="16">
        <v>1500</v>
      </c>
      <c r="H417" s="16">
        <v>1500</v>
      </c>
      <c r="I417" s="11" t="s">
        <v>151</v>
      </c>
      <c r="J417" s="24" t="s">
        <v>1187</v>
      </c>
      <c r="K417" s="11" t="s">
        <v>969</v>
      </c>
    </row>
    <row r="418" s="1" customFormat="1" ht="60" spans="1:11">
      <c r="A418" s="10">
        <f>IF(B418="","",COUNT($B$16:B418))</f>
        <v>368</v>
      </c>
      <c r="B418" s="17">
        <f>IF(E418="","",COUNT($E$16:E418))</f>
        <v>0</v>
      </c>
      <c r="C418" s="11" t="s">
        <v>1188</v>
      </c>
      <c r="D418" s="11" t="s">
        <v>33</v>
      </c>
      <c r="E418" s="11" t="s">
        <v>1185</v>
      </c>
      <c r="F418" s="18" t="s">
        <v>1189</v>
      </c>
      <c r="G418" s="16">
        <v>3120</v>
      </c>
      <c r="H418" s="16">
        <v>3120</v>
      </c>
      <c r="I418" s="11" t="s">
        <v>151</v>
      </c>
      <c r="J418" s="24" t="s">
        <v>1187</v>
      </c>
      <c r="K418" s="11" t="s">
        <v>969</v>
      </c>
    </row>
    <row r="419" s="1" customFormat="1" ht="24" spans="1:11">
      <c r="A419" s="10" t="str">
        <f>IF(B419="","",COUNT($B$16:B419))</f>
        <v/>
      </c>
      <c r="B419" s="17" t="str">
        <f>IF(E419="","",COUNT($E$16:E419))</f>
        <v/>
      </c>
      <c r="C419" s="9" t="s">
        <v>1190</v>
      </c>
      <c r="D419" s="9"/>
      <c r="E419" s="9"/>
      <c r="F419" s="9">
        <v>0</v>
      </c>
      <c r="G419" s="9"/>
      <c r="H419" s="9"/>
      <c r="I419" s="9"/>
      <c r="J419" s="23"/>
      <c r="K419" s="9"/>
    </row>
    <row r="420" s="1" customFormat="1" ht="24" spans="1:11">
      <c r="A420" s="10" t="str">
        <f>IF(B420="","",COUNT($B$16:B420))</f>
        <v/>
      </c>
      <c r="B420" s="17" t="str">
        <f>IF(E420="","",COUNT($E$16:E420))</f>
        <v/>
      </c>
      <c r="C420" s="9" t="s">
        <v>1191</v>
      </c>
      <c r="D420" s="9"/>
      <c r="E420" s="9"/>
      <c r="F420" s="9">
        <f>COUNT(B421:B454)</f>
        <v>34</v>
      </c>
      <c r="G420" s="15">
        <f>SUM(G421:G454)</f>
        <v>182456.3</v>
      </c>
      <c r="H420" s="15">
        <f>SUM(H421:H454)</f>
        <v>182456.3</v>
      </c>
      <c r="I420" s="9"/>
      <c r="J420" s="23"/>
      <c r="K420" s="9"/>
    </row>
    <row r="421" s="1" customFormat="1" ht="24" spans="1:11">
      <c r="A421" s="10">
        <f>IF(B421="","",COUNT($B$16:B421))</f>
        <v>369</v>
      </c>
      <c r="B421" s="17">
        <f>IF(E421="","",COUNT($E$16:E421))</f>
        <v>0</v>
      </c>
      <c r="C421" s="11" t="s">
        <v>1192</v>
      </c>
      <c r="D421" s="11" t="s">
        <v>33</v>
      </c>
      <c r="E421" s="11" t="s">
        <v>168</v>
      </c>
      <c r="F421" s="18" t="s">
        <v>1193</v>
      </c>
      <c r="G421" s="16">
        <v>5100</v>
      </c>
      <c r="H421" s="16">
        <v>5100</v>
      </c>
      <c r="I421" s="11" t="s">
        <v>36</v>
      </c>
      <c r="J421" s="24" t="s">
        <v>55</v>
      </c>
      <c r="K421" s="11" t="s">
        <v>1194</v>
      </c>
    </row>
    <row r="422" s="1" customFormat="1" ht="48" spans="1:11">
      <c r="A422" s="10">
        <f>IF(B422="","",COUNT($B$16:B422))</f>
        <v>370</v>
      </c>
      <c r="B422" s="17">
        <f>IF(E422="","",COUNT($E$16:E422))</f>
        <v>0</v>
      </c>
      <c r="C422" s="11" t="s">
        <v>1195</v>
      </c>
      <c r="D422" s="11" t="s">
        <v>33</v>
      </c>
      <c r="E422" s="11" t="s">
        <v>224</v>
      </c>
      <c r="F422" s="18" t="s">
        <v>1196</v>
      </c>
      <c r="G422" s="16">
        <v>26124</v>
      </c>
      <c r="H422" s="16">
        <v>26124</v>
      </c>
      <c r="I422" s="11" t="s">
        <v>54</v>
      </c>
      <c r="J422" s="24" t="s">
        <v>1197</v>
      </c>
      <c r="K422" s="11" t="s">
        <v>1194</v>
      </c>
    </row>
    <row r="423" s="1" customFormat="1" ht="36" spans="1:11">
      <c r="A423" s="10">
        <f>IF(B423="","",COUNT($B$16:B423))</f>
        <v>371</v>
      </c>
      <c r="B423" s="17">
        <f>IF(E423="","",COUNT($E$16:E423))</f>
        <v>0</v>
      </c>
      <c r="C423" s="11" t="s">
        <v>1198</v>
      </c>
      <c r="D423" s="11" t="s">
        <v>33</v>
      </c>
      <c r="E423" s="11" t="s">
        <v>410</v>
      </c>
      <c r="F423" s="18" t="s">
        <v>1199</v>
      </c>
      <c r="G423" s="16">
        <v>10798</v>
      </c>
      <c r="H423" s="16">
        <v>10798</v>
      </c>
      <c r="I423" s="11" t="s">
        <v>54</v>
      </c>
      <c r="J423" s="24" t="s">
        <v>1200</v>
      </c>
      <c r="K423" s="11" t="s">
        <v>1194</v>
      </c>
    </row>
    <row r="424" s="1" customFormat="1" ht="24" spans="1:11">
      <c r="A424" s="10">
        <f>IF(B424="","",COUNT($B$16:B424))</f>
        <v>372</v>
      </c>
      <c r="B424" s="17">
        <f>IF(E424="","",COUNT($E$16:E424))</f>
        <v>0</v>
      </c>
      <c r="C424" s="11" t="s">
        <v>1201</v>
      </c>
      <c r="D424" s="11" t="s">
        <v>33</v>
      </c>
      <c r="E424" s="11" t="s">
        <v>26</v>
      </c>
      <c r="F424" s="18" t="s">
        <v>1202</v>
      </c>
      <c r="G424" s="16">
        <v>25000</v>
      </c>
      <c r="H424" s="16">
        <v>25000</v>
      </c>
      <c r="I424" s="11" t="s">
        <v>54</v>
      </c>
      <c r="J424" s="24" t="s">
        <v>29</v>
      </c>
      <c r="K424" s="11" t="s">
        <v>1194</v>
      </c>
    </row>
    <row r="425" s="1" customFormat="1" ht="60" spans="1:11">
      <c r="A425" s="10">
        <f>IF(B425="","",COUNT($B$16:B425))</f>
        <v>373</v>
      </c>
      <c r="B425" s="17">
        <f>IF(E425="","",COUNT($E$16:E425))</f>
        <v>0</v>
      </c>
      <c r="C425" s="11" t="s">
        <v>1203</v>
      </c>
      <c r="D425" s="11" t="s">
        <v>33</v>
      </c>
      <c r="E425" s="11" t="s">
        <v>1204</v>
      </c>
      <c r="F425" s="18" t="s">
        <v>1205</v>
      </c>
      <c r="G425" s="16">
        <v>6000</v>
      </c>
      <c r="H425" s="16">
        <v>6000</v>
      </c>
      <c r="I425" s="11" t="s">
        <v>54</v>
      </c>
      <c r="J425" s="24" t="s">
        <v>607</v>
      </c>
      <c r="K425" s="11" t="s">
        <v>1194</v>
      </c>
    </row>
    <row r="426" s="1" customFormat="1" ht="24" spans="1:11">
      <c r="A426" s="10">
        <f>IF(B426="","",COUNT($B$16:B426))</f>
        <v>374</v>
      </c>
      <c r="B426" s="17">
        <f>IF(E426="","",COUNT($E$16:E426))</f>
        <v>0</v>
      </c>
      <c r="C426" s="11" t="s">
        <v>1206</v>
      </c>
      <c r="D426" s="11" t="s">
        <v>33</v>
      </c>
      <c r="E426" s="11" t="s">
        <v>1207</v>
      </c>
      <c r="F426" s="18" t="s">
        <v>1208</v>
      </c>
      <c r="G426" s="16">
        <v>2000</v>
      </c>
      <c r="H426" s="16">
        <v>2000</v>
      </c>
      <c r="I426" s="11" t="s">
        <v>54</v>
      </c>
      <c r="J426" s="24" t="s">
        <v>29</v>
      </c>
      <c r="K426" s="11" t="s">
        <v>1194</v>
      </c>
    </row>
    <row r="427" s="1" customFormat="1" ht="36" spans="1:11">
      <c r="A427" s="10">
        <f>IF(B427="","",COUNT($B$16:B427))</f>
        <v>375</v>
      </c>
      <c r="B427" s="17">
        <f>IF(E427="","",COUNT($E$16:E427))</f>
        <v>0</v>
      </c>
      <c r="C427" s="11" t="s">
        <v>1209</v>
      </c>
      <c r="D427" s="11" t="s">
        <v>33</v>
      </c>
      <c r="E427" s="11" t="s">
        <v>168</v>
      </c>
      <c r="F427" s="18" t="s">
        <v>1210</v>
      </c>
      <c r="G427" s="11">
        <v>500</v>
      </c>
      <c r="H427" s="11">
        <v>500</v>
      </c>
      <c r="I427" s="11" t="s">
        <v>196</v>
      </c>
      <c r="J427" s="24" t="s">
        <v>55</v>
      </c>
      <c r="K427" s="11" t="s">
        <v>1194</v>
      </c>
    </row>
    <row r="428" s="1" customFormat="1" ht="48" spans="1:11">
      <c r="A428" s="10">
        <f>IF(B428="","",COUNT($B$16:B428))</f>
        <v>376</v>
      </c>
      <c r="B428" s="17">
        <f>IF(E428="","",COUNT($E$16:E428))</f>
        <v>0</v>
      </c>
      <c r="C428" s="11" t="s">
        <v>1211</v>
      </c>
      <c r="D428" s="11" t="s">
        <v>33</v>
      </c>
      <c r="E428" s="11" t="s">
        <v>84</v>
      </c>
      <c r="F428" s="18" t="s">
        <v>1212</v>
      </c>
      <c r="G428" s="16">
        <v>1600</v>
      </c>
      <c r="H428" s="16">
        <v>1600</v>
      </c>
      <c r="I428" s="11" t="s">
        <v>54</v>
      </c>
      <c r="J428" s="24" t="s">
        <v>1213</v>
      </c>
      <c r="K428" s="11" t="s">
        <v>1194</v>
      </c>
    </row>
    <row r="429" s="1" customFormat="1" ht="36" spans="1:11">
      <c r="A429" s="10">
        <f>IF(B429="","",COUNT($B$16:B429))</f>
        <v>377</v>
      </c>
      <c r="B429" s="17">
        <f>IF(E429="","",COUNT($E$16:E429))</f>
        <v>0</v>
      </c>
      <c r="C429" s="11" t="s">
        <v>1214</v>
      </c>
      <c r="D429" s="11" t="s">
        <v>33</v>
      </c>
      <c r="E429" s="11" t="s">
        <v>1215</v>
      </c>
      <c r="F429" s="18" t="s">
        <v>1216</v>
      </c>
      <c r="G429" s="11">
        <v>613</v>
      </c>
      <c r="H429" s="11">
        <v>613</v>
      </c>
      <c r="I429" s="11" t="s">
        <v>538</v>
      </c>
      <c r="J429" s="24" t="s">
        <v>275</v>
      </c>
      <c r="K429" s="11" t="s">
        <v>1194</v>
      </c>
    </row>
    <row r="430" s="1" customFormat="1" ht="36" spans="1:11">
      <c r="A430" s="10">
        <f>IF(B430="","",COUNT($B$16:B430))</f>
        <v>378</v>
      </c>
      <c r="B430" s="17">
        <f>IF(E430="","",COUNT($E$16:E430))</f>
        <v>0</v>
      </c>
      <c r="C430" s="11" t="s">
        <v>1217</v>
      </c>
      <c r="D430" s="11" t="s">
        <v>33</v>
      </c>
      <c r="E430" s="11" t="s">
        <v>26</v>
      </c>
      <c r="F430" s="18" t="s">
        <v>1218</v>
      </c>
      <c r="G430" s="16">
        <v>3500</v>
      </c>
      <c r="H430" s="16">
        <v>3500</v>
      </c>
      <c r="I430" s="11" t="s">
        <v>36</v>
      </c>
      <c r="J430" s="24" t="s">
        <v>29</v>
      </c>
      <c r="K430" s="11" t="s">
        <v>1194</v>
      </c>
    </row>
    <row r="431" s="1" customFormat="1" ht="24" spans="1:11">
      <c r="A431" s="10">
        <f>IF(B431="","",COUNT($B$16:B431))</f>
        <v>379</v>
      </c>
      <c r="B431" s="17">
        <f>IF(E431="","",COUNT($E$16:E431))</f>
        <v>0</v>
      </c>
      <c r="C431" s="11" t="s">
        <v>1219</v>
      </c>
      <c r="D431" s="11" t="s">
        <v>33</v>
      </c>
      <c r="E431" s="11" t="s">
        <v>224</v>
      </c>
      <c r="F431" s="18" t="s">
        <v>1220</v>
      </c>
      <c r="G431" s="16">
        <v>2840</v>
      </c>
      <c r="H431" s="16">
        <v>2840</v>
      </c>
      <c r="I431" s="11" t="s">
        <v>36</v>
      </c>
      <c r="J431" s="24" t="s">
        <v>1213</v>
      </c>
      <c r="K431" s="11" t="s">
        <v>1194</v>
      </c>
    </row>
    <row r="432" s="1" customFormat="1" ht="24" spans="1:11">
      <c r="A432" s="10">
        <f>IF(B432="","",COUNT($B$16:B432))</f>
        <v>380</v>
      </c>
      <c r="B432" s="17">
        <f>IF(E432="","",COUNT($E$16:E432))</f>
        <v>0</v>
      </c>
      <c r="C432" s="11" t="s">
        <v>1221</v>
      </c>
      <c r="D432" s="11" t="s">
        <v>33</v>
      </c>
      <c r="E432" s="11" t="s">
        <v>224</v>
      </c>
      <c r="F432" s="18" t="s">
        <v>1222</v>
      </c>
      <c r="G432" s="16">
        <v>4000</v>
      </c>
      <c r="H432" s="16">
        <v>4000</v>
      </c>
      <c r="I432" s="11" t="s">
        <v>36</v>
      </c>
      <c r="J432" s="24" t="s">
        <v>1197</v>
      </c>
      <c r="K432" s="11" t="s">
        <v>1194</v>
      </c>
    </row>
    <row r="433" s="1" customFormat="1" ht="36" spans="1:11">
      <c r="A433" s="10">
        <f>IF(B433="","",COUNT($B$16:B433))</f>
        <v>381</v>
      </c>
      <c r="B433" s="17">
        <f>IF(E433="","",COUNT($E$16:E433))</f>
        <v>0</v>
      </c>
      <c r="C433" s="11" t="s">
        <v>1223</v>
      </c>
      <c r="D433" s="11" t="s">
        <v>33</v>
      </c>
      <c r="E433" s="11" t="s">
        <v>57</v>
      </c>
      <c r="F433" s="18" t="s">
        <v>1224</v>
      </c>
      <c r="G433" s="16">
        <v>1101</v>
      </c>
      <c r="H433" s="16">
        <v>1101</v>
      </c>
      <c r="I433" s="11" t="s">
        <v>36</v>
      </c>
      <c r="J433" s="24" t="s">
        <v>1225</v>
      </c>
      <c r="K433" s="11" t="s">
        <v>1194</v>
      </c>
    </row>
    <row r="434" s="1" customFormat="1" ht="36" spans="1:11">
      <c r="A434" s="10">
        <f>IF(B434="","",COUNT($B$16:B434))</f>
        <v>382</v>
      </c>
      <c r="B434" s="17">
        <f>IF(E434="","",COUNT($E$16:E434))</f>
        <v>0</v>
      </c>
      <c r="C434" s="11" t="s">
        <v>1226</v>
      </c>
      <c r="D434" s="11" t="s">
        <v>33</v>
      </c>
      <c r="E434" s="11" t="s">
        <v>57</v>
      </c>
      <c r="F434" s="18" t="s">
        <v>1227</v>
      </c>
      <c r="G434" s="16">
        <v>1129</v>
      </c>
      <c r="H434" s="16">
        <v>1129</v>
      </c>
      <c r="I434" s="11" t="s">
        <v>36</v>
      </c>
      <c r="J434" s="24" t="s">
        <v>1228</v>
      </c>
      <c r="K434" s="11" t="s">
        <v>1194</v>
      </c>
    </row>
    <row r="435" s="1" customFormat="1" ht="24" spans="1:11">
      <c r="A435" s="10">
        <f>IF(B435="","",COUNT($B$16:B435))</f>
        <v>383</v>
      </c>
      <c r="B435" s="17">
        <f>IF(E435="","",COUNT($E$16:E435))</f>
        <v>0</v>
      </c>
      <c r="C435" s="11" t="s">
        <v>1229</v>
      </c>
      <c r="D435" s="11" t="s">
        <v>33</v>
      </c>
      <c r="E435" s="11" t="s">
        <v>61</v>
      </c>
      <c r="F435" s="18" t="s">
        <v>1230</v>
      </c>
      <c r="G435" s="16">
        <v>4031</v>
      </c>
      <c r="H435" s="16">
        <v>4031</v>
      </c>
      <c r="I435" s="11" t="s">
        <v>36</v>
      </c>
      <c r="J435" s="24" t="s">
        <v>1231</v>
      </c>
      <c r="K435" s="11" t="s">
        <v>1194</v>
      </c>
    </row>
    <row r="436" s="1" customFormat="1" ht="24" spans="1:11">
      <c r="A436" s="10">
        <f>IF(B436="","",COUNT($B$16:B436))</f>
        <v>384</v>
      </c>
      <c r="B436" s="17">
        <f>IF(E436="","",COUNT($E$16:E436))</f>
        <v>0</v>
      </c>
      <c r="C436" s="11" t="s">
        <v>1232</v>
      </c>
      <c r="D436" s="11" t="s">
        <v>33</v>
      </c>
      <c r="E436" s="11" t="s">
        <v>168</v>
      </c>
      <c r="F436" s="18" t="s">
        <v>1233</v>
      </c>
      <c r="G436" s="16">
        <v>3000</v>
      </c>
      <c r="H436" s="16">
        <v>3000</v>
      </c>
      <c r="I436" s="11" t="s">
        <v>36</v>
      </c>
      <c r="J436" s="24" t="s">
        <v>29</v>
      </c>
      <c r="K436" s="11" t="s">
        <v>1194</v>
      </c>
    </row>
    <row r="437" s="1" customFormat="1" ht="24" spans="1:11">
      <c r="A437" s="10">
        <f>IF(B437="","",COUNT($B$16:B437))</f>
        <v>385</v>
      </c>
      <c r="B437" s="17">
        <f>IF(E437="","",COUNT($E$16:E437))</f>
        <v>0</v>
      </c>
      <c r="C437" s="11" t="s">
        <v>1234</v>
      </c>
      <c r="D437" s="11" t="s">
        <v>33</v>
      </c>
      <c r="E437" s="11" t="s">
        <v>168</v>
      </c>
      <c r="F437" s="18" t="s">
        <v>1235</v>
      </c>
      <c r="G437" s="16">
        <v>1000</v>
      </c>
      <c r="H437" s="16">
        <v>1000</v>
      </c>
      <c r="I437" s="11" t="s">
        <v>54</v>
      </c>
      <c r="J437" s="24" t="s">
        <v>29</v>
      </c>
      <c r="K437" s="11" t="s">
        <v>932</v>
      </c>
    </row>
    <row r="438" s="1" customFormat="1" ht="36" spans="1:11">
      <c r="A438" s="10">
        <f>IF(B438="","",COUNT($B$16:B438))</f>
        <v>386</v>
      </c>
      <c r="B438" s="17">
        <f>IF(E438="","",COUNT($E$16:E438))</f>
        <v>0</v>
      </c>
      <c r="C438" s="11" t="s">
        <v>1236</v>
      </c>
      <c r="D438" s="11" t="s">
        <v>33</v>
      </c>
      <c r="E438" s="11" t="s">
        <v>168</v>
      </c>
      <c r="F438" s="18" t="s">
        <v>1237</v>
      </c>
      <c r="G438" s="16">
        <v>19500</v>
      </c>
      <c r="H438" s="16">
        <v>19500</v>
      </c>
      <c r="I438" s="11" t="s">
        <v>54</v>
      </c>
      <c r="J438" s="24" t="s">
        <v>29</v>
      </c>
      <c r="K438" s="11" t="s">
        <v>932</v>
      </c>
    </row>
    <row r="439" s="1" customFormat="1" ht="24" spans="1:11">
      <c r="A439" s="10">
        <f>IF(B439="","",COUNT($B$16:B439))</f>
        <v>387</v>
      </c>
      <c r="B439" s="17">
        <f>IF(E439="","",COUNT($E$16:E439))</f>
        <v>0</v>
      </c>
      <c r="C439" s="11" t="s">
        <v>1238</v>
      </c>
      <c r="D439" s="11" t="s">
        <v>33</v>
      </c>
      <c r="E439" s="11" t="s">
        <v>1239</v>
      </c>
      <c r="F439" s="18" t="s">
        <v>1240</v>
      </c>
      <c r="G439" s="11">
        <v>420</v>
      </c>
      <c r="H439" s="11">
        <v>420</v>
      </c>
      <c r="I439" s="11" t="s">
        <v>54</v>
      </c>
      <c r="J439" s="24" t="s">
        <v>29</v>
      </c>
      <c r="K439" s="11" t="s">
        <v>932</v>
      </c>
    </row>
    <row r="440" s="1" customFormat="1" ht="24" spans="1:11">
      <c r="A440" s="10">
        <f>IF(B440="","",COUNT($B$16:B440))</f>
        <v>388</v>
      </c>
      <c r="B440" s="17">
        <f>IF(E440="","",COUNT($E$16:E440))</f>
        <v>0</v>
      </c>
      <c r="C440" s="11" t="s">
        <v>1241</v>
      </c>
      <c r="D440" s="11" t="s">
        <v>33</v>
      </c>
      <c r="E440" s="11" t="s">
        <v>168</v>
      </c>
      <c r="F440" s="18" t="s">
        <v>1242</v>
      </c>
      <c r="G440" s="16">
        <v>17000</v>
      </c>
      <c r="H440" s="16">
        <v>17000</v>
      </c>
      <c r="I440" s="11" t="s">
        <v>54</v>
      </c>
      <c r="J440" s="24" t="s">
        <v>29</v>
      </c>
      <c r="K440" s="11" t="s">
        <v>932</v>
      </c>
    </row>
    <row r="441" s="1" customFormat="1" ht="24" spans="1:11">
      <c r="A441" s="10">
        <f>IF(B441="","",COUNT($B$16:B441))</f>
        <v>389</v>
      </c>
      <c r="B441" s="17">
        <f>IF(E441="","",COUNT($E$16:E441))</f>
        <v>0</v>
      </c>
      <c r="C441" s="11" t="s">
        <v>1243</v>
      </c>
      <c r="D441" s="11" t="s">
        <v>33</v>
      </c>
      <c r="E441" s="11" t="s">
        <v>168</v>
      </c>
      <c r="F441" s="18" t="s">
        <v>1244</v>
      </c>
      <c r="G441" s="16">
        <v>2000</v>
      </c>
      <c r="H441" s="16">
        <v>2000</v>
      </c>
      <c r="I441" s="11" t="s">
        <v>54</v>
      </c>
      <c r="J441" s="24" t="s">
        <v>29</v>
      </c>
      <c r="K441" s="11" t="s">
        <v>932</v>
      </c>
    </row>
    <row r="442" s="1" customFormat="1" ht="24" spans="1:11">
      <c r="A442" s="10">
        <f>IF(B442="","",COUNT($B$16:B442))</f>
        <v>390</v>
      </c>
      <c r="B442" s="17">
        <f>IF(E442="","",COUNT($E$16:E442))</f>
        <v>0</v>
      </c>
      <c r="C442" s="11" t="s">
        <v>1245</v>
      </c>
      <c r="D442" s="11" t="s">
        <v>33</v>
      </c>
      <c r="E442" s="11" t="s">
        <v>168</v>
      </c>
      <c r="F442" s="18" t="s">
        <v>1246</v>
      </c>
      <c r="G442" s="16">
        <v>7000</v>
      </c>
      <c r="H442" s="16">
        <v>7000</v>
      </c>
      <c r="I442" s="11" t="s">
        <v>145</v>
      </c>
      <c r="J442" s="24" t="s">
        <v>1247</v>
      </c>
      <c r="K442" s="11" t="s">
        <v>1248</v>
      </c>
    </row>
    <row r="443" s="1" customFormat="1" ht="24" spans="1:11">
      <c r="A443" s="10">
        <f>IF(B443="","",COUNT($B$16:B443))</f>
        <v>391</v>
      </c>
      <c r="B443" s="17">
        <f>IF(E443="","",COUNT($E$16:E443))</f>
        <v>0</v>
      </c>
      <c r="C443" s="11" t="s">
        <v>1249</v>
      </c>
      <c r="D443" s="11" t="s">
        <v>33</v>
      </c>
      <c r="E443" s="11" t="s">
        <v>168</v>
      </c>
      <c r="F443" s="18" t="s">
        <v>1250</v>
      </c>
      <c r="G443" s="11">
        <v>500</v>
      </c>
      <c r="H443" s="11">
        <v>500</v>
      </c>
      <c r="I443" s="11" t="s">
        <v>36</v>
      </c>
      <c r="J443" s="24" t="s">
        <v>29</v>
      </c>
      <c r="K443" s="11" t="s">
        <v>1251</v>
      </c>
    </row>
    <row r="444" s="1" customFormat="1" ht="78.75" spans="1:11">
      <c r="A444" s="10">
        <f>IF(B444="","",COUNT($B$16:B444))</f>
        <v>392</v>
      </c>
      <c r="B444" s="17">
        <f>IF(E444="","",COUNT($E$16:E444))</f>
        <v>0</v>
      </c>
      <c r="C444" s="11" t="s">
        <v>1252</v>
      </c>
      <c r="D444" s="11" t="s">
        <v>33</v>
      </c>
      <c r="E444" s="11" t="s">
        <v>259</v>
      </c>
      <c r="F444" s="36" t="s">
        <v>1253</v>
      </c>
      <c r="G444" s="37">
        <v>1203.3</v>
      </c>
      <c r="H444" s="37">
        <v>1203.3</v>
      </c>
      <c r="I444" s="11" t="s">
        <v>76</v>
      </c>
      <c r="J444" s="38" t="s">
        <v>1254</v>
      </c>
      <c r="K444" s="11" t="s">
        <v>1255</v>
      </c>
    </row>
    <row r="445" s="1" customFormat="1" ht="72" spans="1:11">
      <c r="A445" s="10">
        <f>IF(B445="","",COUNT($B$16:B445))</f>
        <v>393</v>
      </c>
      <c r="B445" s="17">
        <f>IF(E445="","",COUNT($E$16:E445))</f>
        <v>0</v>
      </c>
      <c r="C445" s="11" t="s">
        <v>1256</v>
      </c>
      <c r="D445" s="11" t="s">
        <v>33</v>
      </c>
      <c r="E445" s="11" t="s">
        <v>1257</v>
      </c>
      <c r="F445" s="18" t="s">
        <v>1258</v>
      </c>
      <c r="G445" s="16">
        <v>1200</v>
      </c>
      <c r="H445" s="16">
        <v>1200</v>
      </c>
      <c r="I445" s="11" t="s">
        <v>151</v>
      </c>
      <c r="J445" s="24" t="s">
        <v>55</v>
      </c>
      <c r="K445" s="11" t="s">
        <v>1259</v>
      </c>
    </row>
    <row r="446" s="1" customFormat="1" ht="60" spans="1:11">
      <c r="A446" s="10">
        <f>IF(B446="","",COUNT($B$16:B446))</f>
        <v>394</v>
      </c>
      <c r="B446" s="17">
        <f>IF(E446="","",COUNT($E$16:E446))</f>
        <v>0</v>
      </c>
      <c r="C446" s="11" t="s">
        <v>1260</v>
      </c>
      <c r="D446" s="11" t="s">
        <v>33</v>
      </c>
      <c r="E446" s="11" t="s">
        <v>1261</v>
      </c>
      <c r="F446" s="18" t="s">
        <v>1262</v>
      </c>
      <c r="G446" s="16">
        <v>3500</v>
      </c>
      <c r="H446" s="16">
        <v>3500</v>
      </c>
      <c r="I446" s="11" t="s">
        <v>145</v>
      </c>
      <c r="J446" s="24" t="s">
        <v>1263</v>
      </c>
      <c r="K446" s="11" t="s">
        <v>1264</v>
      </c>
    </row>
    <row r="447" s="1" customFormat="1" ht="72" spans="1:11">
      <c r="A447" s="10">
        <f>IF(B447="","",COUNT($B$16:B447))</f>
        <v>395</v>
      </c>
      <c r="B447" s="17">
        <f>IF(E447="","",COUNT($E$16:E447))</f>
        <v>0</v>
      </c>
      <c r="C447" s="11" t="s">
        <v>1265</v>
      </c>
      <c r="D447" s="11" t="s">
        <v>33</v>
      </c>
      <c r="E447" s="11" t="s">
        <v>410</v>
      </c>
      <c r="F447" s="18" t="s">
        <v>1266</v>
      </c>
      <c r="G447" s="16">
        <v>16500</v>
      </c>
      <c r="H447" s="16">
        <v>16500</v>
      </c>
      <c r="I447" s="11" t="s">
        <v>141</v>
      </c>
      <c r="J447" s="24" t="s">
        <v>29</v>
      </c>
      <c r="K447" s="11" t="s">
        <v>1264</v>
      </c>
    </row>
    <row r="448" s="1" customFormat="1" ht="24" spans="1:11">
      <c r="A448" s="10">
        <f>IF(B448="","",COUNT($B$16:B448))</f>
        <v>396</v>
      </c>
      <c r="B448" s="17">
        <f>IF(E448="","",COUNT($E$16:E448))</f>
        <v>0</v>
      </c>
      <c r="C448" s="11" t="s">
        <v>1267</v>
      </c>
      <c r="D448" s="11" t="s">
        <v>33</v>
      </c>
      <c r="E448" s="11" t="s">
        <v>1268</v>
      </c>
      <c r="F448" s="18" t="s">
        <v>1269</v>
      </c>
      <c r="G448" s="11">
        <v>300</v>
      </c>
      <c r="H448" s="11">
        <v>300</v>
      </c>
      <c r="I448" s="11" t="s">
        <v>54</v>
      </c>
      <c r="J448" s="24" t="s">
        <v>29</v>
      </c>
      <c r="K448" s="11" t="s">
        <v>969</v>
      </c>
    </row>
    <row r="449" s="1" customFormat="1" ht="60" spans="1:11">
      <c r="A449" s="10">
        <f>IF(B449="","",COUNT($B$16:B449))</f>
        <v>397</v>
      </c>
      <c r="B449" s="17">
        <f>IF(E449="","",COUNT($E$16:E449))</f>
        <v>0</v>
      </c>
      <c r="C449" s="11" t="s">
        <v>1270</v>
      </c>
      <c r="D449" s="11" t="s">
        <v>33</v>
      </c>
      <c r="E449" s="11" t="s">
        <v>168</v>
      </c>
      <c r="F449" s="18" t="s">
        <v>1271</v>
      </c>
      <c r="G449" s="16">
        <v>5000</v>
      </c>
      <c r="H449" s="16">
        <v>5000</v>
      </c>
      <c r="I449" s="11" t="s">
        <v>54</v>
      </c>
      <c r="J449" s="24" t="s">
        <v>29</v>
      </c>
      <c r="K449" s="11" t="s">
        <v>1272</v>
      </c>
    </row>
    <row r="450" s="1" customFormat="1" ht="24" spans="1:11">
      <c r="A450" s="10">
        <f>IF(B450="","",COUNT($B$16:B450))</f>
        <v>398</v>
      </c>
      <c r="B450" s="17">
        <f>IF(E450="","",COUNT($E$16:E450))</f>
        <v>0</v>
      </c>
      <c r="C450" s="11" t="s">
        <v>1273</v>
      </c>
      <c r="D450" s="11" t="s">
        <v>33</v>
      </c>
      <c r="E450" s="11" t="s">
        <v>1274</v>
      </c>
      <c r="F450" s="18" t="s">
        <v>1275</v>
      </c>
      <c r="G450" s="16">
        <v>2000</v>
      </c>
      <c r="H450" s="16">
        <v>2000</v>
      </c>
      <c r="I450" s="11" t="s">
        <v>54</v>
      </c>
      <c r="J450" s="24" t="s">
        <v>275</v>
      </c>
      <c r="K450" s="11" t="s">
        <v>1276</v>
      </c>
    </row>
    <row r="451" s="1" customFormat="1" ht="24" spans="1:11">
      <c r="A451" s="10">
        <f>IF(B451="","",COUNT($B$16:B451))</f>
        <v>399</v>
      </c>
      <c r="B451" s="17">
        <f>IF(E451="","",COUNT($E$16:E451))</f>
        <v>0</v>
      </c>
      <c r="C451" s="11" t="s">
        <v>1277</v>
      </c>
      <c r="D451" s="11" t="s">
        <v>33</v>
      </c>
      <c r="E451" s="11" t="s">
        <v>1278</v>
      </c>
      <c r="F451" s="18" t="s">
        <v>1279</v>
      </c>
      <c r="G451" s="16">
        <v>1000</v>
      </c>
      <c r="H451" s="16">
        <v>1000</v>
      </c>
      <c r="I451" s="11" t="s">
        <v>1280</v>
      </c>
      <c r="J451" s="24" t="s">
        <v>275</v>
      </c>
      <c r="K451" s="11" t="s">
        <v>1276</v>
      </c>
    </row>
    <row r="452" s="1" customFormat="1" ht="48" spans="1:11">
      <c r="A452" s="10">
        <f>IF(B452="","",COUNT($B$16:B452))</f>
        <v>400</v>
      </c>
      <c r="B452" s="17">
        <f>IF(E452="","",COUNT($E$16:E452))</f>
        <v>0</v>
      </c>
      <c r="C452" s="11" t="s">
        <v>1281</v>
      </c>
      <c r="D452" s="11" t="s">
        <v>33</v>
      </c>
      <c r="E452" s="11" t="s">
        <v>375</v>
      </c>
      <c r="F452" s="18" t="s">
        <v>1282</v>
      </c>
      <c r="G452" s="16">
        <v>1497</v>
      </c>
      <c r="H452" s="16">
        <v>1497</v>
      </c>
      <c r="I452" s="11" t="s">
        <v>151</v>
      </c>
      <c r="J452" s="24" t="s">
        <v>275</v>
      </c>
      <c r="K452" s="11" t="s">
        <v>1034</v>
      </c>
    </row>
    <row r="453" s="1" customFormat="1" ht="24" spans="1:11">
      <c r="A453" s="10">
        <f>IF(B453="","",COUNT($B$16:B453))</f>
        <v>401</v>
      </c>
      <c r="B453" s="17">
        <f>IF(E453="","",COUNT($E$16:E453))</f>
        <v>0</v>
      </c>
      <c r="C453" s="11" t="s">
        <v>1283</v>
      </c>
      <c r="D453" s="11" t="s">
        <v>117</v>
      </c>
      <c r="E453" s="11" t="s">
        <v>26</v>
      </c>
      <c r="F453" s="18" t="s">
        <v>1284</v>
      </c>
      <c r="G453" s="11">
        <v>500</v>
      </c>
      <c r="H453" s="11">
        <v>500</v>
      </c>
      <c r="I453" s="11" t="s">
        <v>54</v>
      </c>
      <c r="J453" s="24" t="s">
        <v>275</v>
      </c>
      <c r="K453" s="11" t="s">
        <v>1259</v>
      </c>
    </row>
    <row r="454" s="1" customFormat="1" ht="24" spans="1:11">
      <c r="A454" s="10">
        <f>IF(B454="","",COUNT($B$16:B454))</f>
        <v>402</v>
      </c>
      <c r="B454" s="17">
        <f>IF(E454="","",COUNT($E$16:E454))</f>
        <v>0</v>
      </c>
      <c r="C454" s="11" t="s">
        <v>1285</v>
      </c>
      <c r="D454" s="11" t="s">
        <v>33</v>
      </c>
      <c r="E454" s="11" t="s">
        <v>1286</v>
      </c>
      <c r="F454" s="18" t="s">
        <v>1287</v>
      </c>
      <c r="G454" s="16">
        <v>5000</v>
      </c>
      <c r="H454" s="16">
        <v>5000</v>
      </c>
      <c r="I454" s="11" t="s">
        <v>54</v>
      </c>
      <c r="J454" s="24" t="s">
        <v>275</v>
      </c>
      <c r="K454" s="11" t="s">
        <v>1259</v>
      </c>
    </row>
  </sheetData>
  <autoFilter ref="A13:K454">
    <extLst/>
  </autoFilter>
  <mergeCells count="22">
    <mergeCell ref="A2:K2"/>
    <mergeCell ref="A3:K3"/>
    <mergeCell ref="A4:A5"/>
    <mergeCell ref="A332:A335"/>
    <mergeCell ref="B4:B5"/>
    <mergeCell ref="B332:B335"/>
    <mergeCell ref="C4:C5"/>
    <mergeCell ref="C332:C335"/>
    <mergeCell ref="D332:D335"/>
    <mergeCell ref="E332:E335"/>
    <mergeCell ref="F4:F5"/>
    <mergeCell ref="F332:F335"/>
    <mergeCell ref="G4:G5"/>
    <mergeCell ref="G332:G335"/>
    <mergeCell ref="H4:H5"/>
    <mergeCell ref="H332:H335"/>
    <mergeCell ref="I4:I5"/>
    <mergeCell ref="I332:I335"/>
    <mergeCell ref="J4:J5"/>
    <mergeCell ref="J332:J335"/>
    <mergeCell ref="K4:K5"/>
    <mergeCell ref="K332:K335"/>
  </mergeCells>
  <pageMargins left="0.196527777777778" right="0.196527777777778" top="1" bottom="1" header="0.5" footer="0.5"/>
  <pageSetup paperSize="9" fitToWidth="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2021-07-08T18:20:00Z</dcterms:created>
  <dcterms:modified xsi:type="dcterms:W3CDTF">2022-07-07T08:38:05Z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4DF49141521244B0959E7F64C3F4142D</vt:lpwstr>
  </property>
  <property fmtid="{D5CDD505-2E9C-101B-9397-08002B2CF9AE}" pid="4" name="KSOProductBuildVer">
    <vt:lpwstr>2052-11.1.0.11797</vt:lpwstr>
  </property>
</Properties>
</file>